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195" windowHeight="6735"/>
  </bookViews>
  <sheets>
    <sheet name="113а" sheetId="9" r:id="rId1"/>
    <sheet name="113б" sheetId="8" r:id="rId2"/>
    <sheet name="114" sheetId="7" r:id="rId3"/>
    <sheet name="114а" sheetId="6" r:id="rId4"/>
    <sheet name="114б" sheetId="5" r:id="rId5"/>
    <sheet name="115" sheetId="4" r:id="rId6"/>
    <sheet name="Первоначальная таблица" sheetId="2" state="hidden" r:id="rId7"/>
    <sheet name="115а" sheetId="10" r:id="rId8"/>
    <sheet name="115б" sheetId="11" r:id="rId9"/>
    <sheet name="116" sheetId="12" r:id="rId10"/>
    <sheet name="116а" sheetId="13" r:id="rId11"/>
    <sheet name="116б" sheetId="14" r:id="rId12"/>
    <sheet name="117" sheetId="15" r:id="rId13"/>
    <sheet name="117а" sheetId="16" r:id="rId14"/>
    <sheet name="118" sheetId="17" r:id="rId15"/>
    <sheet name="119" sheetId="18" r:id="rId16"/>
    <sheet name="120" sheetId="19" r:id="rId17"/>
    <sheet name="121" sheetId="20" r:id="rId18"/>
    <sheet name="Лист1" sheetId="21" r:id="rId19"/>
  </sheets>
  <calcPr calcId="145621"/>
</workbook>
</file>

<file path=xl/calcChain.xml><?xml version="1.0" encoding="utf-8"?>
<calcChain xmlns="http://schemas.openxmlformats.org/spreadsheetml/2006/main">
  <c r="B73" i="20" l="1"/>
  <c r="B70" i="20"/>
  <c r="B68" i="20"/>
  <c r="B58" i="20"/>
  <c r="B51" i="20"/>
  <c r="C72" i="20"/>
  <c r="C74" i="20" s="1"/>
  <c r="B73" i="19"/>
  <c r="B70" i="19"/>
  <c r="B68" i="19"/>
  <c r="B58" i="19"/>
  <c r="B51" i="19"/>
  <c r="C72" i="19"/>
  <c r="B72" i="19" s="1"/>
  <c r="B73" i="18"/>
  <c r="B70" i="18"/>
  <c r="B68" i="18"/>
  <c r="B58" i="18"/>
  <c r="B51" i="18"/>
  <c r="B33" i="18"/>
  <c r="B7" i="18"/>
  <c r="C72" i="18"/>
  <c r="C74" i="18" s="1"/>
  <c r="B73" i="17"/>
  <c r="B70" i="17"/>
  <c r="B68" i="17"/>
  <c r="B58" i="17"/>
  <c r="B51" i="17"/>
  <c r="B33" i="17"/>
  <c r="B7" i="17"/>
  <c r="C72" i="17"/>
  <c r="C74" i="17" s="1"/>
  <c r="B73" i="16"/>
  <c r="B70" i="16"/>
  <c r="B68" i="16"/>
  <c r="B58" i="16"/>
  <c r="B51" i="16"/>
  <c r="C72" i="16"/>
  <c r="B72" i="16" s="1"/>
  <c r="B73" i="15"/>
  <c r="B70" i="15"/>
  <c r="B68" i="15"/>
  <c r="B58" i="15"/>
  <c r="B51" i="15"/>
  <c r="C72" i="15"/>
  <c r="C74" i="15" s="1"/>
  <c r="B73" i="14"/>
  <c r="B70" i="14"/>
  <c r="B68" i="14"/>
  <c r="B58" i="14"/>
  <c r="B51" i="14"/>
  <c r="C72" i="14"/>
  <c r="B72" i="14" s="1"/>
  <c r="B73" i="13"/>
  <c r="B70" i="13"/>
  <c r="B68" i="13"/>
  <c r="B58" i="13"/>
  <c r="B51" i="13"/>
  <c r="C72" i="13"/>
  <c r="B72" i="13" s="1"/>
  <c r="B73" i="12"/>
  <c r="B70" i="12"/>
  <c r="B68" i="12"/>
  <c r="B58" i="12"/>
  <c r="B51" i="12"/>
  <c r="C72" i="12"/>
  <c r="B72" i="12" s="1"/>
  <c r="B73" i="11"/>
  <c r="B70" i="11"/>
  <c r="B68" i="11"/>
  <c r="B51" i="11"/>
  <c r="C72" i="11"/>
  <c r="B72" i="11" s="1"/>
  <c r="B58" i="11"/>
  <c r="B73" i="10"/>
  <c r="B70" i="10"/>
  <c r="B68" i="10"/>
  <c r="B58" i="10"/>
  <c r="B51" i="10"/>
  <c r="C72" i="10"/>
  <c r="C74" i="10" s="1"/>
  <c r="B73" i="4"/>
  <c r="B72" i="4"/>
  <c r="B70" i="4"/>
  <c r="B68" i="4"/>
  <c r="B58" i="4"/>
  <c r="B51" i="4"/>
  <c r="B33" i="4"/>
  <c r="B7" i="4"/>
  <c r="C72" i="4"/>
  <c r="C74" i="4" s="1"/>
  <c r="B73" i="5"/>
  <c r="B72" i="5"/>
  <c r="B70" i="5"/>
  <c r="B68" i="5"/>
  <c r="B58" i="5"/>
  <c r="B51" i="5"/>
  <c r="C74" i="5"/>
  <c r="C72" i="5"/>
  <c r="B73" i="6"/>
  <c r="B70" i="6"/>
  <c r="B68" i="6"/>
  <c r="B58" i="6"/>
  <c r="B51" i="6"/>
  <c r="C72" i="6"/>
  <c r="C74" i="6" s="1"/>
  <c r="B73" i="7"/>
  <c r="B70" i="7"/>
  <c r="B68" i="7"/>
  <c r="B58" i="7"/>
  <c r="B51" i="7"/>
  <c r="B33" i="7"/>
  <c r="B7" i="7"/>
  <c r="C72" i="7"/>
  <c r="C74" i="7" s="1"/>
  <c r="B73" i="8"/>
  <c r="B70" i="8"/>
  <c r="B68" i="8"/>
  <c r="B58" i="8"/>
  <c r="B51" i="8"/>
  <c r="C74" i="19" l="1"/>
  <c r="B72" i="10"/>
  <c r="B72" i="15"/>
  <c r="B74" i="15" s="1"/>
  <c r="C74" i="14"/>
  <c r="C74" i="13"/>
  <c r="C74" i="12"/>
  <c r="B72" i="7"/>
  <c r="B74" i="7" s="1"/>
  <c r="B72" i="20"/>
  <c r="B74" i="20" s="1"/>
  <c r="B74" i="19"/>
  <c r="B72" i="18"/>
  <c r="B74" i="18" s="1"/>
  <c r="B72" i="17"/>
  <c r="B74" i="17"/>
  <c r="C74" i="16"/>
  <c r="B74" i="16"/>
  <c r="B74" i="14"/>
  <c r="B74" i="13"/>
  <c r="B74" i="12"/>
  <c r="C74" i="11"/>
  <c r="B74" i="11"/>
  <c r="B74" i="10"/>
  <c r="B74" i="4"/>
  <c r="B74" i="5"/>
  <c r="B72" i="6"/>
  <c r="B74" i="6"/>
  <c r="C72" i="8"/>
  <c r="B72" i="8" s="1"/>
  <c r="B73" i="9"/>
  <c r="C72" i="9"/>
  <c r="B72" i="9" s="1"/>
  <c r="B70" i="9"/>
  <c r="B68" i="9"/>
  <c r="B58" i="9"/>
  <c r="B51" i="9"/>
  <c r="B74" i="8" l="1"/>
  <c r="C74" i="8"/>
  <c r="C74" i="9"/>
  <c r="B74" i="9" l="1"/>
  <c r="B33" i="20"/>
  <c r="B7" i="20"/>
  <c r="B33" i="19"/>
  <c r="B7" i="19"/>
  <c r="B33" i="16"/>
  <c r="B7" i="16"/>
  <c r="B33" i="15"/>
  <c r="B7" i="15"/>
  <c r="B33" i="14"/>
  <c r="B7" i="14"/>
  <c r="B33" i="13"/>
  <c r="B7" i="13"/>
  <c r="B33" i="12"/>
  <c r="B7" i="12"/>
  <c r="B33" i="11"/>
  <c r="B7" i="11"/>
  <c r="B33" i="10"/>
  <c r="B7" i="10"/>
  <c r="B33" i="5"/>
  <c r="B7" i="5"/>
  <c r="B33" i="6"/>
  <c r="B7" i="6"/>
  <c r="B33" i="8"/>
  <c r="B7" i="8"/>
  <c r="B33" i="9"/>
  <c r="B7" i="9"/>
</calcChain>
</file>

<file path=xl/sharedStrings.xml><?xml version="1.0" encoding="utf-8"?>
<sst xmlns="http://schemas.openxmlformats.org/spreadsheetml/2006/main" count="1275" uniqueCount="89">
  <si>
    <t>ПЕРЕЧЕНЬ
        обязательных работ и услуг по содержанию и ремонту
             общего имущества собственников помещений
               в многоквартирном доме, являющегося объектом конкурса                                                                                                                                                                        Иркутская область, Иркутский район, р. п. Маркова, м-он Березовый, д. 113/б</t>
  </si>
  <si>
    <t>ПЕРЕЧЕНЬ
        обязательных работ и услуг по содержанию и ремонту
             общего имущества собственников помещений
               в многоквартирном доме, являющегося объектом конкурса                                                                                                                                                                        Иркутская область, Иркутский район, р. п. Маркова, м-он Березовый, д. 114</t>
  </si>
  <si>
    <t>ПЕРЕЧЕНЬ
        обязательных работ и услуг по содержанию и ремонту
             общего имущества собственников помещений
               в многоквартирном доме, являющегося объектом конкурса                                                                                                                                                                        Иркутская область, Иркутский район, р. п. Маркова, м-он Березовый, д. 114/а</t>
  </si>
  <si>
    <t>ПЕРЕЧЕНЬ
        обязательных работ и услуг по содержанию и ремонту
             общего имущества собственников помещений
               в многоквартирном доме, являющегося объектом конкурса                                                                                                                                                                        Иркутская область, Иркутский район, р. п. Маркова, м-он Березовый, д. 114/б</t>
  </si>
  <si>
    <t>ПЕРЕЧЕНЬ
        обязательных работ и услуг по содержанию и ремонту
             общего имущества собственников помещений
               в многоквартирном доме, являющегося объектом конкурса                                                                                                                                                                        Иркутская область, Иркутский район, р. п. Маркова, м-он Березовый, д. 115</t>
  </si>
  <si>
    <t>ПЕРЕЧЕНЬ
        обязательных работ и услуг по содержанию и ремонту
             общего имущества собственников помещений
               в многоквартирном доме, являющегося объектом конкурса                                                                                                                                                                        Иркутская область, Иркутский район, р. п. Маркова, м-он Березовый, д. 115/а</t>
  </si>
  <si>
    <t>ПЕРЕЧЕНЬ
        обязательных работ и услуг по содержанию и ремонту
             общего имущества собственников помещений
               в многоквартирном доме, являющегося объектом конкурса                                                                                                                                                                        Иркутская область, Иркутский район, р. п. Маркова, м-он Березовый, д. 115/б</t>
  </si>
  <si>
    <t>ПЕРЕЧЕНЬ
        обязательных работ и услуг по содержанию и ремонту
             общего имущества собственников помещений
               в многоквартирном доме, являющегося объектом конкурса                                                                                                                                                                        Иркутская область, Иркутский район, р. п. Маркова, м-он Березовый, д. 116</t>
  </si>
  <si>
    <t>ПЕРЕЧЕНЬ
        обязательных работ и услуг по содержанию и ремонту
             общего имущества собственников помещений
               в многоквартирном доме, являющегося объектом конкурса                                                                                                                                                                        Иркутская область, Иркутский район, р. п. Маркова, м-он Березовый, д. 116/а</t>
  </si>
  <si>
    <t>ПЕРЕЧЕНЬ
        обязательных работ и услуг по содержанию и ремонту
             общего имущества собственников помещений
               в многоквартирном доме, являющегося объектом конкурса                                                                                                                                                                        Иркутская область, Иркутский район, р. п. Маркова, м-он Березовый, д. 116/б</t>
  </si>
  <si>
    <t>ПЕРЕЧЕНЬ
        обязательных работ и услуг по содержанию и ремонту
             общего имущества собственников помещений
               в многоквартирном доме, являющегося объектом конкурса                                                                                                                                                                        Иркутская область, Иркутский район, р. п. Маркова, м-он Березовый, д. 117</t>
  </si>
  <si>
    <t>ПЕРЕЧЕНЬ
        обязательных работ и услуг по содержанию и ремонту
             общего имущества собственников помещений
               в многоквартирном доме, являющегося объектом конкурса                                                                                                                                                                        Иркутская область, Иркутский район, р. п. Маркова, м-он Березовый, д. 117/а</t>
  </si>
  <si>
    <t>ПЕРЕЧЕНЬ
        обязательных работ и услуг по содержанию и ремонту общего                                                имущества собственников помещений
               в многоквартирном доме, являющегося объектом конкурса                                                                                                                                                                        Иркутская область, Иркутский район, р. п. Маркова, м-он Березовый, д. 118</t>
  </si>
  <si>
    <t>ПЕРЕЧЕНЬ
        обязательных работ и услуг по содержанию и ремонту
             общего имущества собственников помещений
               в многоквартирном доме, являющегося объектом конкурса                                                                                                                                                                        Иркутская область, Иркутский район, р. п. Маркова, м-он Березовый, д. 119</t>
  </si>
  <si>
    <t>ПЕРЕЧЕНЬ
        обязательных работ и услуг по содержанию и ремонту
             общего имущества собственников помещений
               в многоквартирном доме, являющегося объектом конкурса                                                                                                                                                                        Иркутская область, Иркутский район, р. п. Маркова, м-он Березовый, д. 120</t>
  </si>
  <si>
    <t>ПЕРЕЧЕНЬ
        обязательных работ и услуг по содержанию и ремонту
             общего имущества собственников помещений
               в многоквартирном доме, являющегося объектом конкурса                                                                                                                                                                        Иркутская область, Иркутский район, р. п. Маркова, м-он Березовый, д. 121</t>
  </si>
  <si>
    <t>1. ФУНДАМЕНТ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</si>
  <si>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Ремонт просевшей отмостки</t>
  </si>
  <si>
    <t>6. КРЫШИ</t>
  </si>
  <si>
    <t>Проверка состояния основания, поверхностного слоя;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</si>
  <si>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13. ВЕНТИЛЯЦИЯ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</si>
  <si>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</si>
  <si>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Плановые осмотры с устранением мелких неисправностей - 1 раз в год. Ремонт по мере необходимости на основании дефектных ведомостей.</t>
  </si>
  <si>
    <t>14. ИНДИВИДУАЛЬНЫЕ ТЕПЛОВЫЕ ПУНКТЫ</t>
  </si>
  <si>
    <t>2. ПОДВАЛ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</si>
  <si>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</t>
  </si>
  <si>
    <t>3. 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</si>
  <si>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</si>
  <si>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ПЕРЕКРЫТИЯ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</si>
  <si>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 проверка состояния утеплителя, гидроизоляции и звукоизоляции, адгезии отделочных слоев к конструкциям перекрытия (покрытия);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</si>
  <si>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БАЛКИ, ПЕРЕКРЫТИЯ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</si>
  <si>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</si>
  <si>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проверка температурно-влажностного режима и воздухообмена на чердаке; контроль состояния оборудования или устройств, предотвращающих образование наледи и сосулек;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 проверка и при необходимости очистка кровли и водоотводящих устройств от мусора, грязи и наледи, препятствующих стоку дождевых и талых вод; проверка и при необходимости очистка кровли от скопления снега и наледи;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</si>
  <si>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7. ЛЕСТНИЦЫ</t>
  </si>
  <si>
    <t>Выявление деформации и повреждений в несущих конструкциях, надежности крепления ограждений, выбоин и сколов в ступенях;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 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</si>
  <si>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8. ФАСАД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</si>
  <si>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контроль состояния и работоспособности подсветки входов в подъезды; выявление нарушений и эксплуатационных качеств несущих конструкций, гидроизоляции, элементов металлических ограждений на козырьках; контроль состояния и восстановление или замена отдельных элементов крылец и зонтов над входами в здание, в подвалы;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</si>
  <si>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9. 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</si>
  <si>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проверка звукоизоляции и огнезащиты;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</si>
  <si>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10. ВНУТРЕННЯЯ ОТДЕЛКА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</si>
  <si>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 Текущий ремонт подъездов</t>
  </si>
  <si>
    <t>11. ПОЛЫ</t>
  </si>
  <si>
    <t>12. ОКНА, ДВЕРИ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</si>
  <si>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</si>
  <si>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15. СИСТЕМЫ ВОДОСНАБЖЕНИЯ (ХОЛОДНОГО И ГОРЯЧЕГО), ОТОПЛЕНИЯ, ВОДООТВЕДЕНИЯ</t>
  </si>
  <si>
    <t>Годовая плата, руб.</t>
  </si>
  <si>
    <t>Стоимость на 1 м2 общей площади жилых помещений в месяц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</si>
  <si>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</si>
  <si>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Плановые осмотры с устранением мелких неисправностей 2 раза в год. Ремонт по мере необходимости на основании дефектных ведомостей.</t>
  </si>
  <si>
    <t>16. СОДЕРЖАНИЕ ТЕПЛОСНАБЖЕНИЯ (ОТОПЛЕНИЕ, ГВС)</t>
  </si>
  <si>
    <t>Испытания на прочность и плотность (гидравлические испытания) узлов ввода и систем отопления, промывка и регулировка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</si>
  <si>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</si>
  <si>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Плановые осмотры с устранением мелких неисправностей - 2 раз в год. Ремонт по мере необходимости на основании дефектных ведомостей.</t>
  </si>
  <si>
    <t>III. Работы и услуги по содержанию иного общего имущества в многоквартирном доме</t>
  </si>
  <si>
    <t>САНИТАРНОЕ СОДЕРЖАНИЕ МЕСТ ОБЩЕГО ПОЛЬЗОВАНИЯ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</si>
  <si>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 - 1 раз в месяц</t>
  </si>
  <si>
    <t>очистка систем защиты от грязи (металлических решеток, приямков) - 1 раз в неделю</t>
  </si>
  <si>
    <t>проведение дератизации и дезинсекции помещений, входящих в состав общего имущества в многоквартирном доме - 1 раз в год</t>
  </si>
  <si>
    <t>СОДЕРЖАНИЕ ЗЕМЕЛЬНОГО УЧАСТКА -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</si>
  <si>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</si>
  <si>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>подметание и уборка придомовой территории - 5 раз в неделю</t>
  </si>
  <si>
    <t>очистка металлической решетки и приямка - по мере необходимости</t>
  </si>
  <si>
    <t>согласно договору по графику вывоза</t>
  </si>
  <si>
    <t>ИТОГО</t>
  </si>
  <si>
    <t>Управленческие расходы</t>
  </si>
  <si>
    <t>ВСЕГО</t>
  </si>
  <si>
    <t>ПЕРЕЧЕНЬ
        обязательных работ и услуг по содержанию и ремонту
             общего имущества собственников помещений
               в многоквартирном доме, являющегося объектом конкурса                                                                                                                                                                        Иркутская область, Иркутский район, р. п. Маркова, м-он Березовый, д. 113/а</t>
  </si>
  <si>
    <r>
      <t>Наименование работ и услуг</t>
    </r>
    <r>
      <rPr>
        <sz val="12"/>
        <rFont val="Times New Roman"/>
        <family val="1"/>
        <charset val="204"/>
      </rPr>
      <t xml:space="preserve">
Периодичность выполнения работ и оказания услуг</t>
    </r>
  </si>
  <si>
    <r>
      <t xml:space="preserve">Проверка исправности, работоспособности, регулировка и техническое обслуживание запорной арматуры,  элементов, скрытых от постоянного наблюдения (разводящих трубопроводов и оборудования на чердаках, в подвалах и каналах); </t>
    </r>
    <r>
      <rPr>
        <b/>
        <sz val="12"/>
        <rFont val="Times New Roman"/>
        <family val="1"/>
        <charset val="204"/>
      </rPr>
      <t>постоянный контроль параметров теплоносителя и воды (давления, температуры, расхода) 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незамедлительное принятие мер к восстановлению требуемых параметров отопления и водоснабжения и герметичности систем</t>
    </r>
    <r>
      <rPr>
        <sz val="12"/>
        <rFont val="Times New Roman"/>
        <family val="1"/>
        <charset val="204"/>
      </rPr>
      <t>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  </r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</si>
  <si>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</t>
  </si>
  <si>
    <t>мытье окон - 2 раза в год</t>
  </si>
  <si>
    <t>выкашивание газонов - 2 раза в летний период</t>
  </si>
  <si>
    <t>По мере необходимости. Начало работ не позднее 3 часов после начала снегопада. Уборка контейнерных площадок - 5 раз в неделю.</t>
  </si>
  <si>
    <t>очистка от мусора и промывка урн, уборка контейнерных площадок - 5 раз в неделю</t>
  </si>
  <si>
    <t>уборка крыльца и площадки перед входом в подъезд - 5 раз в неделю</t>
  </si>
  <si>
    <t>Приложение № 2</t>
  </si>
  <si>
    <t>постоянно на системах водоснабжения, теплоснабжения, газоснабжения, канализации, электроснабжения</t>
  </si>
  <si>
    <t>Плановые осмотры с устранением мелких неисправностей - 1 раз в год. Ремонт по мере необходимости на основании дефектных ведомостей по согласованию с собственниками помещений</t>
  </si>
  <si>
    <t>17. СОДЕРЖАНИЕ ЭЛЕКТРОСНАБЖЕНИЯ</t>
  </si>
  <si>
    <t>уборка тамбуров, лестничных площадок и маршей: влажное подметание - 5 раз в неделю и мытье 1 раз в месяц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</si>
  <si>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пунктах; </t>
    </r>
    <r>
      <rPr>
        <b/>
        <sz val="12"/>
        <rFont val="Times New Roman"/>
        <family val="1"/>
        <charset val="204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12"/>
        <rFont val="Times New Roman"/>
        <family val="1"/>
        <charset val="204"/>
      </rPr>
      <t xml:space="preserve">; гидравлические и тепловые испытания оборудования тепловых пунктов. </t>
    </r>
  </si>
  <si>
    <t>18.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 ежемесячно</t>
  </si>
  <si>
    <t xml:space="preserve">19. Работы по содержанию помещений, входящих в состав общего имущества в многоквартирном доме: </t>
  </si>
  <si>
    <t xml:space="preserve">20.  В холодный период года </t>
  </si>
  <si>
    <t>21. В теплый период года</t>
  </si>
  <si>
    <r>
      <t>22. Незамедлительный вывоз твердых бытовых отходов при накоплении более 2,5 куб. метров;</t>
    </r>
    <r>
      <rPr>
        <b/>
        <strike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организация мест накопления бытовых отходов.</t>
    </r>
  </si>
  <si>
    <t>23.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</si>
  <si>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 xml:space="preserve">к договору управления </t>
  </si>
  <si>
    <t>многоквартирным домом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</si>
</sst>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\ #,##0.00&quot;    &quot;;\-#,##0.00&quot;    &quot;;&quot; -&quot;#&quot;    &quot;;@\ "/>
    <numFmt numFmtId="166" formatCode="\ #,##0.00&quot;р. &quot;;\-#,##0.00&quot;р. &quot;;&quot; -&quot;#&quot;р. &quot;;@\ 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FFFFFF"/>
      <name val="Tahoma"/>
      <family val="2"/>
      <charset val="204"/>
    </font>
    <font>
      <sz val="9"/>
      <color rgb="FF6F6E63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b/>
      <strike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950E"/>
        <bgColor indexed="64"/>
      </patternFill>
    </fill>
    <fill>
      <patternFill patternType="solid">
        <fgColor rgb="FFA4A58F"/>
        <bgColor indexed="64"/>
      </patternFill>
    </fill>
    <fill>
      <patternFill patternType="solid">
        <fgColor rgb="FFE8E5D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166" fontId="8" fillId="0" borderId="0" applyFill="0" applyBorder="0" applyAlignment="0" applyProtection="0"/>
    <xf numFmtId="165" fontId="8" fillId="0" borderId="0" applyFill="0" applyBorder="0" applyAlignment="0" applyProtection="0"/>
  </cellStyleXfs>
  <cellXfs count="120">
    <xf numFmtId="0" fontId="0" fillId="0" borderId="0" xfId="0"/>
    <xf numFmtId="0" fontId="3" fillId="4" borderId="1" xfId="0" applyFont="1" applyFill="1" applyBorder="1" applyAlignment="1">
      <alignment wrapText="1"/>
    </xf>
    <xf numFmtId="2" fontId="3" fillId="4" borderId="1" xfId="0" applyNumberFormat="1" applyFont="1" applyFill="1" applyBorder="1" applyAlignment="1">
      <alignment wrapText="1"/>
    </xf>
    <xf numFmtId="2" fontId="0" fillId="0" borderId="0" xfId="0" applyNumberFormat="1"/>
    <xf numFmtId="0" fontId="2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wrapText="1"/>
    </xf>
    <xf numFmtId="0" fontId="0" fillId="0" borderId="0" xfId="0" applyAlignment="1"/>
    <xf numFmtId="0" fontId="3" fillId="5" borderId="0" xfId="0" applyFont="1" applyFill="1" applyBorder="1" applyAlignment="1">
      <alignment wrapText="1"/>
    </xf>
    <xf numFmtId="2" fontId="3" fillId="5" borderId="0" xfId="0" applyNumberFormat="1" applyFont="1" applyFill="1" applyBorder="1" applyAlignment="1">
      <alignment wrapText="1"/>
    </xf>
    <xf numFmtId="0" fontId="0" fillId="5" borderId="0" xfId="0" applyFill="1"/>
    <xf numFmtId="0" fontId="0" fillId="0" borderId="0" xfId="0" applyAlignment="1">
      <alignment wrapText="1"/>
    </xf>
    <xf numFmtId="0" fontId="4" fillId="0" borderId="0" xfId="0" applyFont="1"/>
    <xf numFmtId="4" fontId="0" fillId="0" borderId="0" xfId="0" applyNumberFormat="1"/>
    <xf numFmtId="4" fontId="2" fillId="3" borderId="1" xfId="0" applyNumberFormat="1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4" fontId="3" fillId="5" borderId="0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0" xfId="0" applyNumberFormat="1" applyFont="1"/>
    <xf numFmtId="0" fontId="6" fillId="0" borderId="1" xfId="0" applyFont="1" applyBorder="1" applyAlignment="1">
      <alignment wrapText="1"/>
    </xf>
    <xf numFmtId="4" fontId="6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0" fontId="6" fillId="0" borderId="0" xfId="0" applyFont="1" applyAlignment="1">
      <alignment wrapText="1"/>
    </xf>
    <xf numFmtId="4" fontId="6" fillId="0" borderId="0" xfId="0" applyNumberFormat="1" applyFont="1"/>
    <xf numFmtId="0" fontId="6" fillId="0" borderId="3" xfId="0" applyFont="1" applyFill="1" applyBorder="1"/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13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wrapText="1"/>
    </xf>
    <xf numFmtId="0" fontId="10" fillId="0" borderId="6" xfId="0" applyFont="1" applyFill="1" applyBorder="1" applyAlignment="1"/>
    <xf numFmtId="0" fontId="10" fillId="0" borderId="6" xfId="0" applyFont="1" applyFill="1" applyBorder="1" applyAlignment="1">
      <alignment horizontal="justify"/>
    </xf>
    <xf numFmtId="2" fontId="10" fillId="0" borderId="4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43" fontId="10" fillId="0" borderId="5" xfId="0" applyNumberFormat="1" applyFont="1" applyFill="1" applyBorder="1" applyAlignment="1">
      <alignment horizontal="justify"/>
    </xf>
    <xf numFmtId="0" fontId="11" fillId="0" borderId="10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0" fillId="0" borderId="6" xfId="0" applyFont="1" applyFill="1" applyBorder="1" applyAlignment="1">
      <alignment vertical="top"/>
    </xf>
    <xf numFmtId="2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wrapText="1"/>
    </xf>
    <xf numFmtId="0" fontId="6" fillId="0" borderId="14" xfId="0" applyFont="1" applyBorder="1"/>
    <xf numFmtId="0" fontId="12" fillId="0" borderId="2" xfId="0" applyFont="1" applyBorder="1" applyAlignment="1">
      <alignment horizontal="center" wrapText="1"/>
    </xf>
    <xf numFmtId="0" fontId="15" fillId="0" borderId="0" xfId="0" applyFont="1" applyAlignment="1">
      <alignment horizontal="right" wrapText="1"/>
    </xf>
    <xf numFmtId="4" fontId="15" fillId="0" borderId="0" xfId="0" applyNumberFormat="1" applyFont="1" applyAlignment="1">
      <alignment horizontal="righ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0" fillId="0" borderId="14" xfId="0" applyBorder="1"/>
    <xf numFmtId="2" fontId="10" fillId="0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1" fillId="0" borderId="9" xfId="0" applyFont="1" applyFill="1" applyBorder="1" applyAlignment="1">
      <alignment horizontal="justify"/>
    </xf>
    <xf numFmtId="0" fontId="11" fillId="0" borderId="9" xfId="0" applyFont="1" applyFill="1" applyBorder="1" applyAlignment="1">
      <alignment horizontal="justify"/>
    </xf>
    <xf numFmtId="0" fontId="11" fillId="0" borderId="9" xfId="0" applyFont="1" applyFill="1" applyBorder="1" applyAlignment="1">
      <alignment horizontal="justify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1" fillId="0" borderId="14" xfId="0" applyFont="1" applyFill="1" applyBorder="1" applyAlignment="1">
      <alignment horizontal="left" wrapText="1" indent="1"/>
    </xf>
    <xf numFmtId="0" fontId="11" fillId="0" borderId="0" xfId="0" applyFont="1" applyFill="1" applyBorder="1" applyAlignment="1">
      <alignment horizontal="left" wrapText="1" indent="1"/>
    </xf>
    <xf numFmtId="0" fontId="11" fillId="0" borderId="15" xfId="0" applyFont="1" applyFill="1" applyBorder="1" applyAlignment="1">
      <alignment horizontal="left" wrapText="1" indent="1"/>
    </xf>
    <xf numFmtId="0" fontId="11" fillId="0" borderId="9" xfId="0" applyFont="1" applyFill="1" applyBorder="1" applyAlignment="1">
      <alignment horizontal="left" wrapText="1" indent="1"/>
    </xf>
    <xf numFmtId="0" fontId="11" fillId="0" borderId="2" xfId="0" applyFont="1" applyFill="1" applyBorder="1" applyAlignment="1">
      <alignment horizontal="left" wrapText="1" indent="1"/>
    </xf>
    <xf numFmtId="0" fontId="11" fillId="0" borderId="10" xfId="0" applyFont="1" applyFill="1" applyBorder="1" applyAlignment="1">
      <alignment horizontal="left" wrapText="1" indent="1"/>
    </xf>
    <xf numFmtId="0" fontId="11" fillId="0" borderId="9" xfId="0" applyFont="1" applyFill="1" applyBorder="1" applyAlignment="1">
      <alignment horizontal="justify"/>
    </xf>
    <xf numFmtId="0" fontId="11" fillId="0" borderId="2" xfId="0" applyFont="1" applyFill="1" applyBorder="1" applyAlignment="1">
      <alignment horizontal="justify"/>
    </xf>
    <xf numFmtId="0" fontId="11" fillId="0" borderId="10" xfId="0" applyFont="1" applyFill="1" applyBorder="1" applyAlignment="1">
      <alignment horizontal="justify"/>
    </xf>
    <xf numFmtId="0" fontId="9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" fontId="15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0" fillId="0" borderId="0" xfId="0" applyAlignment="1"/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justify" wrapText="1"/>
    </xf>
    <xf numFmtId="0" fontId="11" fillId="0" borderId="2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justify" wrapText="1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justify" wrapText="1"/>
    </xf>
    <xf numFmtId="0" fontId="11" fillId="0" borderId="0" xfId="0" applyFont="1" applyFill="1" applyBorder="1" applyAlignment="1">
      <alignment horizontal="justify" wrapText="1"/>
    </xf>
    <xf numFmtId="0" fontId="11" fillId="0" borderId="15" xfId="0" applyFont="1" applyFill="1" applyBorder="1" applyAlignment="1">
      <alignment horizontal="justify" wrapText="1"/>
    </xf>
    <xf numFmtId="0" fontId="10" fillId="0" borderId="14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15" xfId="0" applyFont="1" applyFill="1" applyBorder="1" applyAlignment="1">
      <alignment horizontal="justify" wrapText="1"/>
    </xf>
    <xf numFmtId="0" fontId="10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0" fillId="0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justify"/>
    </xf>
    <xf numFmtId="0" fontId="10" fillId="0" borderId="12" xfId="0" applyFont="1" applyFill="1" applyBorder="1" applyAlignment="1">
      <alignment horizontal="justify"/>
    </xf>
    <xf numFmtId="0" fontId="10" fillId="0" borderId="13" xfId="0" applyFont="1" applyFill="1" applyBorder="1" applyAlignment="1">
      <alignment horizontal="justify"/>
    </xf>
    <xf numFmtId="0" fontId="9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4">
    <cellStyle name="Денежный 2" xfId="2"/>
    <cellStyle name="Обычный" xfId="0" builtinId="0"/>
    <cellStyle name="Обычный 2" xfId="1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4"/>
  <sheetViews>
    <sheetView tabSelected="1" zoomScale="75" zoomScaleNormal="75" workbookViewId="0">
      <pane ySplit="4" topLeftCell="A5" activePane="bottomLeft" state="frozen"/>
      <selection pane="bottomLeft" activeCell="G12" sqref="G12"/>
    </sheetView>
  </sheetViews>
  <sheetFormatPr defaultRowHeight="15" x14ac:dyDescent="0.25"/>
  <cols>
    <col min="1" max="1" width="90.5703125" style="11" customWidth="1"/>
    <col min="2" max="2" width="17" style="11" customWidth="1"/>
    <col min="3" max="3" width="16.28515625" style="13" customWidth="1"/>
    <col min="4" max="4" width="10.5703125" customWidth="1"/>
  </cols>
  <sheetData>
    <row r="1" spans="1:35" ht="18.75" x14ac:dyDescent="0.3">
      <c r="A1" s="32"/>
      <c r="B1" s="82" t="s">
        <v>75</v>
      </c>
      <c r="C1" s="83"/>
    </row>
    <row r="2" spans="1:35" ht="18.75" customHeight="1" x14ac:dyDescent="0.3">
      <c r="A2" s="81" t="s">
        <v>87</v>
      </c>
      <c r="B2" s="84"/>
      <c r="C2" s="84"/>
    </row>
    <row r="3" spans="1:35" ht="21.75" customHeight="1" x14ac:dyDescent="0.3">
      <c r="A3" s="80" t="s">
        <v>88</v>
      </c>
      <c r="B3" s="81"/>
      <c r="C3" s="81"/>
      <c r="D3" s="32"/>
    </row>
    <row r="4" spans="1:35" ht="21.75" customHeight="1" x14ac:dyDescent="0.3">
      <c r="A4" s="54"/>
      <c r="B4" s="53"/>
      <c r="C4" s="53"/>
      <c r="D4" s="32"/>
    </row>
    <row r="5" spans="1:35" ht="80.25" customHeight="1" x14ac:dyDescent="0.25">
      <c r="A5" s="77" t="s">
        <v>66</v>
      </c>
      <c r="B5" s="78"/>
      <c r="C5" s="79"/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78.75" customHeight="1" x14ac:dyDescent="0.25">
      <c r="A6" s="55" t="s">
        <v>67</v>
      </c>
      <c r="B6" s="36" t="s">
        <v>45</v>
      </c>
      <c r="C6" s="37" t="s">
        <v>46</v>
      </c>
    </row>
    <row r="7" spans="1:35" ht="66" customHeight="1" x14ac:dyDescent="0.25">
      <c r="A7" s="38" t="s">
        <v>69</v>
      </c>
      <c r="B7" s="39">
        <f>C7*1277.6*12</f>
        <v>40474.368000000002</v>
      </c>
      <c r="C7" s="39">
        <v>2.64</v>
      </c>
    </row>
    <row r="8" spans="1:35" ht="33.75" customHeight="1" x14ac:dyDescent="0.25">
      <c r="A8" s="106" t="s">
        <v>77</v>
      </c>
      <c r="B8" s="107"/>
      <c r="C8" s="108"/>
    </row>
    <row r="9" spans="1:35" ht="15.75" x14ac:dyDescent="0.25">
      <c r="A9" s="85" t="s">
        <v>16</v>
      </c>
      <c r="B9" s="86"/>
      <c r="C9" s="87"/>
    </row>
    <row r="10" spans="1:35" ht="93" customHeight="1" x14ac:dyDescent="0.25">
      <c r="A10" s="74" t="s">
        <v>17</v>
      </c>
      <c r="B10" s="75"/>
      <c r="C10" s="76"/>
    </row>
    <row r="11" spans="1:35" ht="15.75" x14ac:dyDescent="0.25">
      <c r="A11" s="85" t="s">
        <v>24</v>
      </c>
      <c r="B11" s="86"/>
      <c r="C11" s="87"/>
    </row>
    <row r="12" spans="1:35" ht="75" customHeight="1" x14ac:dyDescent="0.25">
      <c r="A12" s="74" t="s">
        <v>25</v>
      </c>
      <c r="B12" s="75"/>
      <c r="C12" s="76"/>
    </row>
    <row r="13" spans="1:35" ht="15.75" x14ac:dyDescent="0.25">
      <c r="A13" s="85" t="s">
        <v>26</v>
      </c>
      <c r="B13" s="86"/>
      <c r="C13" s="87"/>
    </row>
    <row r="14" spans="1:35" ht="72.75" customHeight="1" x14ac:dyDescent="0.25">
      <c r="A14" s="74" t="s">
        <v>27</v>
      </c>
      <c r="B14" s="75"/>
      <c r="C14" s="76"/>
    </row>
    <row r="15" spans="1:35" ht="15.75" x14ac:dyDescent="0.25">
      <c r="A15" s="85" t="s">
        <v>28</v>
      </c>
      <c r="B15" s="86"/>
      <c r="C15" s="87"/>
    </row>
    <row r="16" spans="1:35" ht="143.25" customHeight="1" x14ac:dyDescent="0.25">
      <c r="A16" s="74" t="s">
        <v>29</v>
      </c>
      <c r="B16" s="75"/>
      <c r="C16" s="76"/>
    </row>
    <row r="17" spans="1:3" ht="15.75" x14ac:dyDescent="0.25">
      <c r="A17" s="85" t="s">
        <v>30</v>
      </c>
      <c r="B17" s="86"/>
      <c r="C17" s="87"/>
    </row>
    <row r="18" spans="1:3" ht="108" customHeight="1" x14ac:dyDescent="0.25">
      <c r="A18" s="74" t="s">
        <v>31</v>
      </c>
      <c r="B18" s="75"/>
      <c r="C18" s="76"/>
    </row>
    <row r="19" spans="1:3" ht="15.75" x14ac:dyDescent="0.25">
      <c r="A19" s="85" t="s">
        <v>18</v>
      </c>
      <c r="B19" s="86"/>
      <c r="C19" s="87"/>
    </row>
    <row r="20" spans="1:3" ht="221.25" customHeight="1" x14ac:dyDescent="0.25">
      <c r="A20" s="74" t="s">
        <v>32</v>
      </c>
      <c r="B20" s="75"/>
      <c r="C20" s="76"/>
    </row>
    <row r="21" spans="1:3" ht="15.75" x14ac:dyDescent="0.25">
      <c r="A21" s="85" t="s">
        <v>33</v>
      </c>
      <c r="B21" s="86"/>
      <c r="C21" s="87"/>
    </row>
    <row r="22" spans="1:3" ht="76.5" customHeight="1" x14ac:dyDescent="0.25">
      <c r="A22" s="74" t="s">
        <v>34</v>
      </c>
      <c r="B22" s="75"/>
      <c r="C22" s="76"/>
    </row>
    <row r="23" spans="1:3" ht="15.75" x14ac:dyDescent="0.25">
      <c r="A23" s="85" t="s">
        <v>35</v>
      </c>
      <c r="B23" s="86"/>
      <c r="C23" s="87"/>
    </row>
    <row r="24" spans="1:3" ht="107.25" customHeight="1" x14ac:dyDescent="0.25">
      <c r="A24" s="74" t="s">
        <v>36</v>
      </c>
      <c r="B24" s="75"/>
      <c r="C24" s="76"/>
    </row>
    <row r="25" spans="1:3" ht="15.75" x14ac:dyDescent="0.25">
      <c r="A25" s="85" t="s">
        <v>37</v>
      </c>
      <c r="B25" s="86"/>
      <c r="C25" s="87"/>
    </row>
    <row r="26" spans="1:3" ht="68.25" customHeight="1" x14ac:dyDescent="0.25">
      <c r="A26" s="74" t="s">
        <v>38</v>
      </c>
      <c r="B26" s="75"/>
      <c r="C26" s="76"/>
    </row>
    <row r="27" spans="1:3" ht="15.75" x14ac:dyDescent="0.25">
      <c r="A27" s="85" t="s">
        <v>39</v>
      </c>
      <c r="B27" s="86"/>
      <c r="C27" s="87"/>
    </row>
    <row r="28" spans="1:3" ht="47.25" customHeight="1" x14ac:dyDescent="0.25">
      <c r="A28" s="74" t="s">
        <v>40</v>
      </c>
      <c r="B28" s="75"/>
      <c r="C28" s="76"/>
    </row>
    <row r="29" spans="1:3" ht="15.75" x14ac:dyDescent="0.25">
      <c r="A29" s="85" t="s">
        <v>41</v>
      </c>
      <c r="B29" s="86"/>
      <c r="C29" s="87"/>
    </row>
    <row r="30" spans="1:3" ht="30" customHeight="1" x14ac:dyDescent="0.25">
      <c r="A30" s="74" t="s">
        <v>19</v>
      </c>
      <c r="B30" s="75"/>
      <c r="C30" s="76"/>
    </row>
    <row r="31" spans="1:3" ht="15.75" x14ac:dyDescent="0.25">
      <c r="A31" s="85" t="s">
        <v>42</v>
      </c>
      <c r="B31" s="86"/>
      <c r="C31" s="87"/>
    </row>
    <row r="32" spans="1:3" ht="61.5" customHeight="1" x14ac:dyDescent="0.25">
      <c r="A32" s="74" t="s">
        <v>43</v>
      </c>
      <c r="B32" s="75"/>
      <c r="C32" s="76"/>
    </row>
    <row r="33" spans="1:3" ht="47.25" x14ac:dyDescent="0.25">
      <c r="A33" s="40" t="s">
        <v>47</v>
      </c>
      <c r="B33" s="39">
        <f>C33*1277.6*12</f>
        <v>62244.671999999991</v>
      </c>
      <c r="C33" s="39">
        <v>4.0599999999999996</v>
      </c>
    </row>
    <row r="34" spans="1:3" ht="15.75" x14ac:dyDescent="0.25">
      <c r="A34" s="91" t="s">
        <v>20</v>
      </c>
      <c r="B34" s="92"/>
      <c r="C34" s="93"/>
    </row>
    <row r="35" spans="1:3" ht="77.25" customHeight="1" x14ac:dyDescent="0.25">
      <c r="A35" s="94" t="s">
        <v>21</v>
      </c>
      <c r="B35" s="95"/>
      <c r="C35" s="96"/>
    </row>
    <row r="36" spans="1:3" ht="29.25" customHeight="1" x14ac:dyDescent="0.25">
      <c r="A36" s="74" t="s">
        <v>22</v>
      </c>
      <c r="B36" s="75"/>
      <c r="C36" s="76"/>
    </row>
    <row r="37" spans="1:3" ht="15.75" x14ac:dyDescent="0.25">
      <c r="A37" s="91" t="s">
        <v>23</v>
      </c>
      <c r="B37" s="92"/>
      <c r="C37" s="93"/>
    </row>
    <row r="38" spans="1:3" ht="63.75" customHeight="1" x14ac:dyDescent="0.25">
      <c r="A38" s="94" t="s">
        <v>80</v>
      </c>
      <c r="B38" s="95"/>
      <c r="C38" s="96"/>
    </row>
    <row r="39" spans="1:3" ht="29.25" customHeight="1" x14ac:dyDescent="0.25">
      <c r="A39" s="74" t="s">
        <v>22</v>
      </c>
      <c r="B39" s="75"/>
      <c r="C39" s="76"/>
    </row>
    <row r="40" spans="1:3" ht="15" customHeight="1" x14ac:dyDescent="0.25">
      <c r="A40" s="85" t="s">
        <v>44</v>
      </c>
      <c r="B40" s="86"/>
      <c r="C40" s="87"/>
    </row>
    <row r="41" spans="1:3" ht="143.25" customHeight="1" x14ac:dyDescent="0.25">
      <c r="A41" s="94" t="s">
        <v>68</v>
      </c>
      <c r="B41" s="95"/>
      <c r="C41" s="96"/>
    </row>
    <row r="42" spans="1:3" ht="35.25" customHeight="1" x14ac:dyDescent="0.25">
      <c r="A42" s="74" t="s">
        <v>48</v>
      </c>
      <c r="B42" s="75"/>
      <c r="C42" s="76"/>
    </row>
    <row r="43" spans="1:3" ht="15.75" x14ac:dyDescent="0.25">
      <c r="A43" s="85" t="s">
        <v>49</v>
      </c>
      <c r="B43" s="86"/>
      <c r="C43" s="87"/>
    </row>
    <row r="44" spans="1:3" ht="46.5" customHeight="1" x14ac:dyDescent="0.25">
      <c r="A44" s="94" t="s">
        <v>50</v>
      </c>
      <c r="B44" s="95"/>
      <c r="C44" s="96"/>
    </row>
    <row r="45" spans="1:3" ht="28.5" customHeight="1" x14ac:dyDescent="0.25">
      <c r="A45" s="74" t="s">
        <v>22</v>
      </c>
      <c r="B45" s="75"/>
      <c r="C45" s="76"/>
    </row>
    <row r="46" spans="1:3" ht="15" customHeight="1" x14ac:dyDescent="0.25">
      <c r="A46" s="85" t="s">
        <v>78</v>
      </c>
      <c r="B46" s="86"/>
      <c r="C46" s="87"/>
    </row>
    <row r="47" spans="1:3" ht="61.5" customHeight="1" x14ac:dyDescent="0.25">
      <c r="A47" s="94" t="s">
        <v>51</v>
      </c>
      <c r="B47" s="95"/>
      <c r="C47" s="96"/>
    </row>
    <row r="48" spans="1:3" ht="31.5" customHeight="1" x14ac:dyDescent="0.25">
      <c r="A48" s="74" t="s">
        <v>52</v>
      </c>
      <c r="B48" s="75"/>
      <c r="C48" s="76"/>
    </row>
    <row r="49" spans="1:3" ht="31.5" customHeight="1" x14ac:dyDescent="0.25">
      <c r="A49" s="103" t="s">
        <v>81</v>
      </c>
      <c r="B49" s="104"/>
      <c r="C49" s="105"/>
    </row>
    <row r="50" spans="1:3" ht="15" customHeight="1" x14ac:dyDescent="0.25">
      <c r="A50" s="100" t="s">
        <v>53</v>
      </c>
      <c r="B50" s="101"/>
      <c r="C50" s="102"/>
    </row>
    <row r="51" spans="1:3" ht="15.75" x14ac:dyDescent="0.25">
      <c r="A51" s="41" t="s">
        <v>54</v>
      </c>
      <c r="B51" s="39">
        <f>C51*1277.6*12</f>
        <v>39247.872000000003</v>
      </c>
      <c r="C51" s="39">
        <v>2.56</v>
      </c>
    </row>
    <row r="52" spans="1:3" ht="22.5" customHeight="1" x14ac:dyDescent="0.25">
      <c r="A52" s="97" t="s">
        <v>82</v>
      </c>
      <c r="B52" s="98"/>
      <c r="C52" s="99"/>
    </row>
    <row r="53" spans="1:3" ht="15" customHeight="1" x14ac:dyDescent="0.25">
      <c r="A53" s="68" t="s">
        <v>79</v>
      </c>
      <c r="B53" s="69"/>
      <c r="C53" s="70"/>
    </row>
    <row r="54" spans="1:3" ht="30" customHeight="1" x14ac:dyDescent="0.25">
      <c r="A54" s="68" t="s">
        <v>55</v>
      </c>
      <c r="B54" s="69"/>
      <c r="C54" s="70"/>
    </row>
    <row r="55" spans="1:3" ht="15.75" x14ac:dyDescent="0.25">
      <c r="A55" s="68" t="s">
        <v>70</v>
      </c>
      <c r="B55" s="69"/>
      <c r="C55" s="70"/>
    </row>
    <row r="56" spans="1:3" ht="15.75" x14ac:dyDescent="0.25">
      <c r="A56" s="68" t="s">
        <v>56</v>
      </c>
      <c r="B56" s="69"/>
      <c r="C56" s="70"/>
    </row>
    <row r="57" spans="1:3" ht="29.25" customHeight="1" x14ac:dyDescent="0.25">
      <c r="A57" s="71" t="s">
        <v>57</v>
      </c>
      <c r="B57" s="72"/>
      <c r="C57" s="73"/>
    </row>
    <row r="58" spans="1:3" ht="66" customHeight="1" x14ac:dyDescent="0.25">
      <c r="A58" s="38" t="s">
        <v>58</v>
      </c>
      <c r="B58" s="39">
        <f>C58*1277.6*12</f>
        <v>60558.239999999991</v>
      </c>
      <c r="C58" s="39">
        <v>3.95</v>
      </c>
    </row>
    <row r="59" spans="1:3" ht="15.75" x14ac:dyDescent="0.25">
      <c r="A59" s="85" t="s">
        <v>83</v>
      </c>
      <c r="B59" s="86"/>
      <c r="C59" s="87"/>
    </row>
    <row r="60" spans="1:3" ht="60.75" customHeight="1" x14ac:dyDescent="0.25">
      <c r="A60" s="68" t="s">
        <v>59</v>
      </c>
      <c r="B60" s="69"/>
      <c r="C60" s="70"/>
    </row>
    <row r="61" spans="1:3" ht="31.5" customHeight="1" x14ac:dyDescent="0.25">
      <c r="A61" s="88" t="s">
        <v>72</v>
      </c>
      <c r="B61" s="89"/>
      <c r="C61" s="90"/>
    </row>
    <row r="62" spans="1:3" ht="15.75" x14ac:dyDescent="0.25">
      <c r="A62" s="91" t="s">
        <v>84</v>
      </c>
      <c r="B62" s="92"/>
      <c r="C62" s="93"/>
    </row>
    <row r="63" spans="1:3" ht="15.75" x14ac:dyDescent="0.25">
      <c r="A63" s="68" t="s">
        <v>60</v>
      </c>
      <c r="B63" s="69"/>
      <c r="C63" s="70"/>
    </row>
    <row r="64" spans="1:3" ht="17.25" customHeight="1" x14ac:dyDescent="0.25">
      <c r="A64" s="68" t="s">
        <v>73</v>
      </c>
      <c r="B64" s="69"/>
      <c r="C64" s="70"/>
    </row>
    <row r="65" spans="1:3" ht="15.75" x14ac:dyDescent="0.25">
      <c r="A65" s="68" t="s">
        <v>71</v>
      </c>
      <c r="B65" s="69"/>
      <c r="C65" s="70"/>
    </row>
    <row r="66" spans="1:3" ht="15.75" x14ac:dyDescent="0.25">
      <c r="A66" s="68" t="s">
        <v>74</v>
      </c>
      <c r="B66" s="69"/>
      <c r="C66" s="70"/>
    </row>
    <row r="67" spans="1:3" ht="15.75" x14ac:dyDescent="0.25">
      <c r="A67" s="71" t="s">
        <v>61</v>
      </c>
      <c r="B67" s="72"/>
      <c r="C67" s="73"/>
    </row>
    <row r="68" spans="1:3" ht="42" customHeight="1" x14ac:dyDescent="0.25">
      <c r="A68" s="42" t="s">
        <v>85</v>
      </c>
      <c r="B68" s="43">
        <f>C68*1277.6*12</f>
        <v>39554.495999999999</v>
      </c>
      <c r="C68" s="44">
        <v>2.58</v>
      </c>
    </row>
    <row r="69" spans="1:3" ht="15.75" x14ac:dyDescent="0.25">
      <c r="A69" s="61" t="s">
        <v>62</v>
      </c>
      <c r="B69" s="45"/>
      <c r="C69" s="46"/>
    </row>
    <row r="70" spans="1:3" ht="47.25" x14ac:dyDescent="0.25">
      <c r="A70" s="42" t="s">
        <v>86</v>
      </c>
      <c r="B70" s="43">
        <f>C70*1277.6*12</f>
        <v>17937.504000000001</v>
      </c>
      <c r="C70" s="44">
        <v>1.17</v>
      </c>
    </row>
    <row r="71" spans="1:3" ht="15.75" customHeight="1" x14ac:dyDescent="0.25">
      <c r="A71" s="74" t="s">
        <v>76</v>
      </c>
      <c r="B71" s="75"/>
      <c r="C71" s="76"/>
    </row>
    <row r="72" spans="1:3" ht="15.75" x14ac:dyDescent="0.25">
      <c r="A72" s="47" t="s">
        <v>63</v>
      </c>
      <c r="B72" s="59">
        <f>C72*1277.6*12</f>
        <v>260017.15199999997</v>
      </c>
      <c r="C72" s="59">
        <f>C70+C68+C58+C51+C33+C7</f>
        <v>16.96</v>
      </c>
    </row>
    <row r="73" spans="1:3" ht="15.75" x14ac:dyDescent="0.25">
      <c r="A73" s="48" t="s">
        <v>64</v>
      </c>
      <c r="B73" s="49">
        <f>C73*1277.6*12</f>
        <v>26063.039999999994</v>
      </c>
      <c r="C73" s="49">
        <v>1.7</v>
      </c>
    </row>
    <row r="74" spans="1:3" ht="15.75" x14ac:dyDescent="0.25">
      <c r="A74" s="38" t="s">
        <v>65</v>
      </c>
      <c r="B74" s="50">
        <f>B73+B72</f>
        <v>286080.19199999998</v>
      </c>
      <c r="C74" s="50">
        <f>C73+C72</f>
        <v>18.66</v>
      </c>
    </row>
  </sheetData>
  <mergeCells count="62">
    <mergeCell ref="A25:C25"/>
    <mergeCell ref="A26:C26"/>
    <mergeCell ref="A27:C27"/>
    <mergeCell ref="A23:C23"/>
    <mergeCell ref="A24:C2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2:C22"/>
    <mergeCell ref="A17:C17"/>
    <mergeCell ref="A18:C18"/>
    <mergeCell ref="A19:C19"/>
    <mergeCell ref="A20:C20"/>
    <mergeCell ref="A21:C21"/>
    <mergeCell ref="A28:C28"/>
    <mergeCell ref="A29:C29"/>
    <mergeCell ref="A31:C31"/>
    <mergeCell ref="A34:C34"/>
    <mergeCell ref="A35:C35"/>
    <mergeCell ref="A30:C30"/>
    <mergeCell ref="A36:C36"/>
    <mergeCell ref="A39:C39"/>
    <mergeCell ref="A37:C37"/>
    <mergeCell ref="A38:C38"/>
    <mergeCell ref="A32:C32"/>
    <mergeCell ref="A40:C40"/>
    <mergeCell ref="A41:C41"/>
    <mergeCell ref="A42:C42"/>
    <mergeCell ref="A43:C43"/>
    <mergeCell ref="A44:C44"/>
    <mergeCell ref="A47:C47"/>
    <mergeCell ref="A48:C48"/>
    <mergeCell ref="A52:C52"/>
    <mergeCell ref="A50:C50"/>
    <mergeCell ref="A49:C49"/>
    <mergeCell ref="A5:C5"/>
    <mergeCell ref="A3:C3"/>
    <mergeCell ref="B1:C1"/>
    <mergeCell ref="A2:C2"/>
    <mergeCell ref="A63:C63"/>
    <mergeCell ref="A53:C53"/>
    <mergeCell ref="A54:C54"/>
    <mergeCell ref="A55:C55"/>
    <mergeCell ref="A56:C56"/>
    <mergeCell ref="A57:C57"/>
    <mergeCell ref="A59:C59"/>
    <mergeCell ref="A60:C60"/>
    <mergeCell ref="A61:C61"/>
    <mergeCell ref="A62:C62"/>
    <mergeCell ref="A45:C45"/>
    <mergeCell ref="A46:C46"/>
    <mergeCell ref="A64:C64"/>
    <mergeCell ref="A65:C65"/>
    <mergeCell ref="A66:C66"/>
    <mergeCell ref="A67:C67"/>
    <mergeCell ref="A71:C71"/>
  </mergeCells>
  <pageMargins left="0.7" right="0.7" top="0.75" bottom="0.75" header="0.3" footer="0.3"/>
  <pageSetup paperSize="9" scale="70" fitToHeight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="75" zoomScaleNormal="75" workbookViewId="0">
      <selection sqref="A1:C3"/>
    </sheetView>
  </sheetViews>
  <sheetFormatPr defaultRowHeight="15" x14ac:dyDescent="0.25"/>
  <cols>
    <col min="1" max="1" width="90" customWidth="1"/>
    <col min="2" max="2" width="18.28515625" customWidth="1"/>
    <col min="3" max="3" width="19.140625" customWidth="1"/>
    <col min="4" max="4" width="12.85546875" customWidth="1"/>
    <col min="6" max="6" width="6.28515625" customWidth="1"/>
    <col min="7" max="7" width="4.7109375" customWidth="1"/>
    <col min="8" max="8" width="4" customWidth="1"/>
    <col min="9" max="9" width="2.85546875" customWidth="1"/>
  </cols>
  <sheetData>
    <row r="1" spans="1:10" ht="18.75" x14ac:dyDescent="0.3">
      <c r="A1" s="32"/>
      <c r="B1" s="82" t="s">
        <v>75</v>
      </c>
      <c r="C1" s="83"/>
    </row>
    <row r="2" spans="1:10" ht="15.75" x14ac:dyDescent="0.3">
      <c r="A2" s="81" t="s">
        <v>87</v>
      </c>
      <c r="B2" s="84"/>
      <c r="C2" s="84"/>
    </row>
    <row r="3" spans="1:10" ht="18.75" x14ac:dyDescent="0.3">
      <c r="A3" s="80" t="s">
        <v>88</v>
      </c>
      <c r="B3" s="81"/>
      <c r="C3" s="81"/>
    </row>
    <row r="4" spans="1:10" ht="18.75" x14ac:dyDescent="0.3">
      <c r="A4" s="11"/>
      <c r="B4" s="30"/>
      <c r="C4" s="13"/>
    </row>
    <row r="5" spans="1:10" ht="83.25" customHeight="1" x14ac:dyDescent="0.25">
      <c r="A5" s="109" t="s">
        <v>7</v>
      </c>
      <c r="B5" s="110"/>
      <c r="C5" s="110"/>
      <c r="D5" s="33"/>
      <c r="E5" s="7"/>
      <c r="J5" s="12"/>
    </row>
    <row r="6" spans="1:10" ht="67.5" customHeight="1" x14ac:dyDescent="0.25">
      <c r="A6" s="35" t="s">
        <v>67</v>
      </c>
      <c r="B6" s="36" t="s">
        <v>45</v>
      </c>
      <c r="C6" s="37" t="s">
        <v>46</v>
      </c>
      <c r="D6" s="58"/>
    </row>
    <row r="7" spans="1:10" ht="72" customHeight="1" x14ac:dyDescent="0.25">
      <c r="A7" s="38" t="s">
        <v>69</v>
      </c>
      <c r="B7" s="39">
        <f>C7*641.4*12</f>
        <v>20319.552</v>
      </c>
      <c r="C7" s="39">
        <v>2.64</v>
      </c>
    </row>
    <row r="8" spans="1:10" ht="34.5" customHeight="1" x14ac:dyDescent="0.25">
      <c r="A8" s="106" t="s">
        <v>77</v>
      </c>
      <c r="B8" s="107"/>
      <c r="C8" s="108"/>
    </row>
    <row r="9" spans="1:10" ht="15.75" x14ac:dyDescent="0.25">
      <c r="A9" s="85" t="s">
        <v>16</v>
      </c>
      <c r="B9" s="86"/>
      <c r="C9" s="87"/>
    </row>
    <row r="10" spans="1:10" ht="83.25" customHeight="1" x14ac:dyDescent="0.25">
      <c r="A10" s="74" t="s">
        <v>17</v>
      </c>
      <c r="B10" s="75"/>
      <c r="C10" s="76"/>
    </row>
    <row r="11" spans="1:10" ht="15.75" x14ac:dyDescent="0.25">
      <c r="A11" s="85" t="s">
        <v>24</v>
      </c>
      <c r="B11" s="86"/>
      <c r="C11" s="87"/>
    </row>
    <row r="12" spans="1:10" ht="83.25" customHeight="1" x14ac:dyDescent="0.25">
      <c r="A12" s="74" t="s">
        <v>25</v>
      </c>
      <c r="B12" s="75"/>
      <c r="C12" s="76"/>
    </row>
    <row r="13" spans="1:10" ht="15.75" x14ac:dyDescent="0.25">
      <c r="A13" s="85" t="s">
        <v>26</v>
      </c>
      <c r="B13" s="86"/>
      <c r="C13" s="87"/>
    </row>
    <row r="14" spans="1:10" ht="78.75" customHeight="1" x14ac:dyDescent="0.25">
      <c r="A14" s="74" t="s">
        <v>27</v>
      </c>
      <c r="B14" s="75"/>
      <c r="C14" s="76"/>
    </row>
    <row r="15" spans="1:10" ht="15.75" x14ac:dyDescent="0.25">
      <c r="A15" s="85" t="s">
        <v>28</v>
      </c>
      <c r="B15" s="86"/>
      <c r="C15" s="87"/>
    </row>
    <row r="16" spans="1:10" ht="150.75" customHeight="1" x14ac:dyDescent="0.25">
      <c r="A16" s="74" t="s">
        <v>29</v>
      </c>
      <c r="B16" s="75"/>
      <c r="C16" s="76"/>
    </row>
    <row r="17" spans="1:3" ht="15.75" x14ac:dyDescent="0.25">
      <c r="A17" s="85" t="s">
        <v>30</v>
      </c>
      <c r="B17" s="86"/>
      <c r="C17" s="87"/>
    </row>
    <row r="18" spans="1:3" ht="114.75" customHeight="1" x14ac:dyDescent="0.25">
      <c r="A18" s="74" t="s">
        <v>31</v>
      </c>
      <c r="B18" s="75"/>
      <c r="C18" s="76"/>
    </row>
    <row r="19" spans="1:3" ht="15.75" x14ac:dyDescent="0.25">
      <c r="A19" s="85" t="s">
        <v>18</v>
      </c>
      <c r="B19" s="86"/>
      <c r="C19" s="87"/>
    </row>
    <row r="20" spans="1:3" ht="223.5" customHeight="1" x14ac:dyDescent="0.25">
      <c r="A20" s="74" t="s">
        <v>32</v>
      </c>
      <c r="B20" s="75"/>
      <c r="C20" s="76"/>
    </row>
    <row r="21" spans="1:3" ht="15.75" x14ac:dyDescent="0.25">
      <c r="A21" s="85" t="s">
        <v>33</v>
      </c>
      <c r="B21" s="86"/>
      <c r="C21" s="87"/>
    </row>
    <row r="22" spans="1:3" ht="66.75" customHeight="1" x14ac:dyDescent="0.25">
      <c r="A22" s="74" t="s">
        <v>34</v>
      </c>
      <c r="B22" s="75"/>
      <c r="C22" s="76"/>
    </row>
    <row r="23" spans="1:3" ht="15.75" x14ac:dyDescent="0.25">
      <c r="A23" s="85" t="s">
        <v>35</v>
      </c>
      <c r="B23" s="86"/>
      <c r="C23" s="87"/>
    </row>
    <row r="24" spans="1:3" ht="115.5" customHeight="1" x14ac:dyDescent="0.25">
      <c r="A24" s="74" t="s">
        <v>36</v>
      </c>
      <c r="B24" s="75"/>
      <c r="C24" s="76"/>
    </row>
    <row r="25" spans="1:3" ht="15.75" x14ac:dyDescent="0.25">
      <c r="A25" s="85" t="s">
        <v>37</v>
      </c>
      <c r="B25" s="86"/>
      <c r="C25" s="87"/>
    </row>
    <row r="26" spans="1:3" ht="67.5" customHeight="1" x14ac:dyDescent="0.25">
      <c r="A26" s="74" t="s">
        <v>38</v>
      </c>
      <c r="B26" s="75"/>
      <c r="C26" s="76"/>
    </row>
    <row r="27" spans="1:3" ht="15.75" x14ac:dyDescent="0.25">
      <c r="A27" s="85" t="s">
        <v>39</v>
      </c>
      <c r="B27" s="86"/>
      <c r="C27" s="87"/>
    </row>
    <row r="28" spans="1:3" ht="52.5" customHeight="1" x14ac:dyDescent="0.25">
      <c r="A28" s="74" t="s">
        <v>40</v>
      </c>
      <c r="B28" s="75"/>
      <c r="C28" s="76"/>
    </row>
    <row r="29" spans="1:3" ht="15.75" x14ac:dyDescent="0.25">
      <c r="A29" s="85" t="s">
        <v>41</v>
      </c>
      <c r="B29" s="86"/>
      <c r="C29" s="87"/>
    </row>
    <row r="30" spans="1:3" ht="35.25" customHeight="1" x14ac:dyDescent="0.25">
      <c r="A30" s="74" t="s">
        <v>19</v>
      </c>
      <c r="B30" s="75"/>
      <c r="C30" s="76"/>
    </row>
    <row r="31" spans="1:3" ht="15.75" x14ac:dyDescent="0.25">
      <c r="A31" s="85" t="s">
        <v>42</v>
      </c>
      <c r="B31" s="86"/>
      <c r="C31" s="87"/>
    </row>
    <row r="32" spans="1:3" ht="69.75" customHeight="1" x14ac:dyDescent="0.25">
      <c r="A32" s="74" t="s">
        <v>43</v>
      </c>
      <c r="B32" s="75"/>
      <c r="C32" s="76"/>
    </row>
    <row r="33" spans="1:3" ht="48.75" customHeight="1" x14ac:dyDescent="0.25">
      <c r="A33" s="40" t="s">
        <v>47</v>
      </c>
      <c r="B33" s="39">
        <f>C33*641.4*12</f>
        <v>29863.584000000003</v>
      </c>
      <c r="C33" s="39">
        <v>3.88</v>
      </c>
    </row>
    <row r="34" spans="1:3" ht="15.75" x14ac:dyDescent="0.25">
      <c r="A34" s="91" t="s">
        <v>20</v>
      </c>
      <c r="B34" s="92"/>
      <c r="C34" s="93"/>
    </row>
    <row r="35" spans="1:3" ht="82.5" customHeight="1" x14ac:dyDescent="0.25">
      <c r="A35" s="94" t="s">
        <v>21</v>
      </c>
      <c r="B35" s="95"/>
      <c r="C35" s="96"/>
    </row>
    <row r="36" spans="1:3" ht="37.5" customHeight="1" x14ac:dyDescent="0.25">
      <c r="A36" s="74" t="s">
        <v>22</v>
      </c>
      <c r="B36" s="75"/>
      <c r="C36" s="76"/>
    </row>
    <row r="37" spans="1:3" ht="15.75" x14ac:dyDescent="0.25">
      <c r="A37" s="91" t="s">
        <v>23</v>
      </c>
      <c r="B37" s="92"/>
      <c r="C37" s="93"/>
    </row>
    <row r="38" spans="1:3" ht="66" customHeight="1" x14ac:dyDescent="0.25">
      <c r="A38" s="94" t="s">
        <v>80</v>
      </c>
      <c r="B38" s="95"/>
      <c r="C38" s="96"/>
    </row>
    <row r="39" spans="1:3" ht="33" customHeight="1" x14ac:dyDescent="0.25">
      <c r="A39" s="74" t="s">
        <v>22</v>
      </c>
      <c r="B39" s="75"/>
      <c r="C39" s="76"/>
    </row>
    <row r="40" spans="1:3" ht="15.75" x14ac:dyDescent="0.25">
      <c r="A40" s="85" t="s">
        <v>44</v>
      </c>
      <c r="B40" s="86"/>
      <c r="C40" s="87"/>
    </row>
    <row r="41" spans="1:3" ht="141.75" customHeight="1" x14ac:dyDescent="0.25">
      <c r="A41" s="94" t="s">
        <v>68</v>
      </c>
      <c r="B41" s="95"/>
      <c r="C41" s="96"/>
    </row>
    <row r="42" spans="1:3" ht="33.75" customHeight="1" x14ac:dyDescent="0.25">
      <c r="A42" s="74" t="s">
        <v>48</v>
      </c>
      <c r="B42" s="75"/>
      <c r="C42" s="76"/>
    </row>
    <row r="43" spans="1:3" ht="15.75" x14ac:dyDescent="0.25">
      <c r="A43" s="85" t="s">
        <v>49</v>
      </c>
      <c r="B43" s="86"/>
      <c r="C43" s="87"/>
    </row>
    <row r="44" spans="1:3" ht="52.5" customHeight="1" x14ac:dyDescent="0.25">
      <c r="A44" s="94" t="s">
        <v>50</v>
      </c>
      <c r="B44" s="95"/>
      <c r="C44" s="96"/>
    </row>
    <row r="45" spans="1:3" ht="39" customHeight="1" x14ac:dyDescent="0.25">
      <c r="A45" s="74" t="s">
        <v>22</v>
      </c>
      <c r="B45" s="75"/>
      <c r="C45" s="76"/>
    </row>
    <row r="46" spans="1:3" ht="15.75" x14ac:dyDescent="0.25">
      <c r="A46" s="85" t="s">
        <v>78</v>
      </c>
      <c r="B46" s="86"/>
      <c r="C46" s="87"/>
    </row>
    <row r="47" spans="1:3" ht="66" customHeight="1" x14ac:dyDescent="0.25">
      <c r="A47" s="94" t="s">
        <v>51</v>
      </c>
      <c r="B47" s="95"/>
      <c r="C47" s="96"/>
    </row>
    <row r="48" spans="1:3" ht="34.5" customHeight="1" x14ac:dyDescent="0.25">
      <c r="A48" s="74" t="s">
        <v>52</v>
      </c>
      <c r="B48" s="75"/>
      <c r="C48" s="76"/>
    </row>
    <row r="49" spans="1:3" ht="34.5" customHeight="1" x14ac:dyDescent="0.25">
      <c r="A49" s="103" t="s">
        <v>81</v>
      </c>
      <c r="B49" s="104"/>
      <c r="C49" s="105"/>
    </row>
    <row r="50" spans="1:3" ht="26.25" customHeight="1" x14ac:dyDescent="0.25">
      <c r="A50" s="100" t="s">
        <v>53</v>
      </c>
      <c r="B50" s="101"/>
      <c r="C50" s="102"/>
    </row>
    <row r="51" spans="1:3" ht="15.75" x14ac:dyDescent="0.25">
      <c r="A51" s="41" t="s">
        <v>54</v>
      </c>
      <c r="B51" s="39">
        <f>C51*641.4*12</f>
        <v>20396.519999999997</v>
      </c>
      <c r="C51" s="39">
        <v>2.65</v>
      </c>
    </row>
    <row r="52" spans="1:3" ht="15.75" customHeight="1" x14ac:dyDescent="0.25">
      <c r="A52" s="97" t="s">
        <v>82</v>
      </c>
      <c r="B52" s="98"/>
      <c r="C52" s="99"/>
    </row>
    <row r="53" spans="1:3" ht="15.75" customHeight="1" x14ac:dyDescent="0.25">
      <c r="A53" s="68" t="s">
        <v>79</v>
      </c>
      <c r="B53" s="69"/>
      <c r="C53" s="70"/>
    </row>
    <row r="54" spans="1:3" ht="42.75" customHeight="1" x14ac:dyDescent="0.25">
      <c r="A54" s="68" t="s">
        <v>55</v>
      </c>
      <c r="B54" s="69"/>
      <c r="C54" s="70"/>
    </row>
    <row r="55" spans="1:3" ht="15.75" x14ac:dyDescent="0.25">
      <c r="A55" s="68" t="s">
        <v>70</v>
      </c>
      <c r="B55" s="69"/>
      <c r="C55" s="70"/>
    </row>
    <row r="56" spans="1:3" ht="15.75" x14ac:dyDescent="0.25">
      <c r="A56" s="68" t="s">
        <v>56</v>
      </c>
      <c r="B56" s="69"/>
      <c r="C56" s="70"/>
    </row>
    <row r="57" spans="1:3" ht="18.75" customHeight="1" x14ac:dyDescent="0.25">
      <c r="A57" s="71" t="s">
        <v>57</v>
      </c>
      <c r="B57" s="72"/>
      <c r="C57" s="73"/>
    </row>
    <row r="58" spans="1:3" ht="74.25" customHeight="1" x14ac:dyDescent="0.25">
      <c r="A58" s="38" t="s">
        <v>58</v>
      </c>
      <c r="B58" s="39">
        <f>C58*641.4*12</f>
        <v>37714.32</v>
      </c>
      <c r="C58" s="39">
        <v>4.9000000000000004</v>
      </c>
    </row>
    <row r="59" spans="1:3" ht="15.75" x14ac:dyDescent="0.25">
      <c r="A59" s="85" t="s">
        <v>83</v>
      </c>
      <c r="B59" s="86"/>
      <c r="C59" s="87"/>
    </row>
    <row r="60" spans="1:3" ht="63.75" customHeight="1" x14ac:dyDescent="0.25">
      <c r="A60" s="68" t="s">
        <v>59</v>
      </c>
      <c r="B60" s="69"/>
      <c r="C60" s="70"/>
    </row>
    <row r="61" spans="1:3" ht="33.75" customHeight="1" x14ac:dyDescent="0.25">
      <c r="A61" s="88" t="s">
        <v>72</v>
      </c>
      <c r="B61" s="89"/>
      <c r="C61" s="90"/>
    </row>
    <row r="62" spans="1:3" ht="15.75" x14ac:dyDescent="0.25">
      <c r="A62" s="91" t="s">
        <v>84</v>
      </c>
      <c r="B62" s="92"/>
      <c r="C62" s="93"/>
    </row>
    <row r="63" spans="1:3" ht="15.75" x14ac:dyDescent="0.25">
      <c r="A63" s="68" t="s">
        <v>60</v>
      </c>
      <c r="B63" s="69"/>
      <c r="C63" s="70"/>
    </row>
    <row r="64" spans="1:3" ht="15.75" x14ac:dyDescent="0.25">
      <c r="A64" s="68" t="s">
        <v>73</v>
      </c>
      <c r="B64" s="69"/>
      <c r="C64" s="70"/>
    </row>
    <row r="65" spans="1:3" ht="15.75" x14ac:dyDescent="0.25">
      <c r="A65" s="68" t="s">
        <v>71</v>
      </c>
      <c r="B65" s="69"/>
      <c r="C65" s="70"/>
    </row>
    <row r="66" spans="1:3" ht="15.75" x14ac:dyDescent="0.25">
      <c r="A66" s="68" t="s">
        <v>74</v>
      </c>
      <c r="B66" s="69"/>
      <c r="C66" s="70"/>
    </row>
    <row r="67" spans="1:3" ht="15.75" x14ac:dyDescent="0.25">
      <c r="A67" s="71" t="s">
        <v>61</v>
      </c>
      <c r="B67" s="72"/>
      <c r="C67" s="73"/>
    </row>
    <row r="68" spans="1:3" ht="42.75" customHeight="1" x14ac:dyDescent="0.25">
      <c r="A68" s="42" t="s">
        <v>85</v>
      </c>
      <c r="B68" s="43">
        <f>C68*641.4*12</f>
        <v>18010.511999999995</v>
      </c>
      <c r="C68" s="44">
        <v>2.34</v>
      </c>
    </row>
    <row r="69" spans="1:3" ht="15.75" x14ac:dyDescent="0.25">
      <c r="A69" s="63" t="s">
        <v>62</v>
      </c>
      <c r="B69" s="45"/>
      <c r="C69" s="46"/>
    </row>
    <row r="70" spans="1:3" ht="58.5" customHeight="1" x14ac:dyDescent="0.25">
      <c r="A70" s="42" t="s">
        <v>86</v>
      </c>
      <c r="B70" s="43">
        <f>C70*641.4*12</f>
        <v>9005.2559999999976</v>
      </c>
      <c r="C70" s="44">
        <v>1.17</v>
      </c>
    </row>
    <row r="71" spans="1:3" ht="18.75" customHeight="1" x14ac:dyDescent="0.25">
      <c r="A71" s="74" t="s">
        <v>76</v>
      </c>
      <c r="B71" s="75"/>
      <c r="C71" s="76"/>
    </row>
    <row r="72" spans="1:3" ht="15.75" x14ac:dyDescent="0.25">
      <c r="A72" s="47" t="s">
        <v>63</v>
      </c>
      <c r="B72" s="59">
        <f>C72*641.4*12</f>
        <v>135309.74400000001</v>
      </c>
      <c r="C72" s="59">
        <f>C70+C68+C58+C51+C33+C7</f>
        <v>17.580000000000002</v>
      </c>
    </row>
    <row r="73" spans="1:3" ht="15.75" x14ac:dyDescent="0.25">
      <c r="A73" s="48" t="s">
        <v>64</v>
      </c>
      <c r="B73" s="49">
        <f>C73*641.4*12</f>
        <v>13546.368</v>
      </c>
      <c r="C73" s="49">
        <v>1.76</v>
      </c>
    </row>
    <row r="74" spans="1:3" ht="15.75" x14ac:dyDescent="0.25">
      <c r="A74" s="38" t="s">
        <v>65</v>
      </c>
      <c r="B74" s="50">
        <f>B73+B72</f>
        <v>148856.11199999999</v>
      </c>
      <c r="C74" s="50">
        <f>C73+C72</f>
        <v>19.340000000000003</v>
      </c>
    </row>
  </sheetData>
  <mergeCells count="62">
    <mergeCell ref="A12:C12"/>
    <mergeCell ref="A13:C13"/>
    <mergeCell ref="A14:C14"/>
    <mergeCell ref="A5:C5"/>
    <mergeCell ref="A8:C8"/>
    <mergeCell ref="A9:C9"/>
    <mergeCell ref="A10:C10"/>
    <mergeCell ref="A11:C11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39:C39"/>
    <mergeCell ref="A40:C40"/>
    <mergeCell ref="A49:C49"/>
    <mergeCell ref="A41:C41"/>
    <mergeCell ref="A42:C42"/>
    <mergeCell ref="A43:C43"/>
    <mergeCell ref="A44:C44"/>
    <mergeCell ref="A45:C45"/>
    <mergeCell ref="A67:C67"/>
    <mergeCell ref="A71:C71"/>
    <mergeCell ref="A60:C60"/>
    <mergeCell ref="A61:C61"/>
    <mergeCell ref="A62:C62"/>
    <mergeCell ref="A63:C63"/>
    <mergeCell ref="A64:C64"/>
    <mergeCell ref="B1:C1"/>
    <mergeCell ref="A2:C2"/>
    <mergeCell ref="A3:C3"/>
    <mergeCell ref="A65:C65"/>
    <mergeCell ref="A66:C66"/>
    <mergeCell ref="A54:C54"/>
    <mergeCell ref="A55:C55"/>
    <mergeCell ref="A56:C56"/>
    <mergeCell ref="A57:C57"/>
    <mergeCell ref="A59:C59"/>
    <mergeCell ref="A46:C46"/>
    <mergeCell ref="A47:C47"/>
    <mergeCell ref="A48:C48"/>
    <mergeCell ref="A52:C52"/>
    <mergeCell ref="A53:C53"/>
    <mergeCell ref="A50:C50"/>
  </mergeCells>
  <pageMargins left="0.7" right="0.7" top="0.75" bottom="0.75" header="0.3" footer="0.3"/>
  <pageSetup paperSize="9" scale="62" fitToHeight="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="75" zoomScaleNormal="75" workbookViewId="0">
      <selection sqref="A1:C3"/>
    </sheetView>
  </sheetViews>
  <sheetFormatPr defaultRowHeight="15" x14ac:dyDescent="0.25"/>
  <cols>
    <col min="1" max="1" width="86.7109375" customWidth="1"/>
    <col min="2" max="2" width="16.28515625" customWidth="1"/>
    <col min="3" max="3" width="18.5703125" customWidth="1"/>
    <col min="4" max="4" width="17.85546875" customWidth="1"/>
    <col min="5" max="5" width="15.28515625" customWidth="1"/>
    <col min="6" max="6" width="2.85546875" customWidth="1"/>
    <col min="7" max="7" width="1.42578125" customWidth="1"/>
    <col min="8" max="8" width="0.28515625" customWidth="1"/>
    <col min="9" max="9" width="2.28515625" customWidth="1"/>
  </cols>
  <sheetData>
    <row r="1" spans="1:10" ht="18.75" x14ac:dyDescent="0.3">
      <c r="A1" s="32"/>
      <c r="B1" s="82" t="s">
        <v>75</v>
      </c>
      <c r="C1" s="83"/>
    </row>
    <row r="2" spans="1:10" ht="15.75" x14ac:dyDescent="0.3">
      <c r="A2" s="81" t="s">
        <v>87</v>
      </c>
      <c r="B2" s="84"/>
      <c r="C2" s="84"/>
    </row>
    <row r="3" spans="1:10" ht="18.75" x14ac:dyDescent="0.3">
      <c r="A3" s="80" t="s">
        <v>88</v>
      </c>
      <c r="B3" s="81"/>
      <c r="C3" s="81"/>
    </row>
    <row r="4" spans="1:10" ht="17.25" customHeight="1" x14ac:dyDescent="0.3">
      <c r="A4" s="11"/>
      <c r="B4" s="30"/>
      <c r="C4" s="13"/>
    </row>
    <row r="5" spans="1:10" ht="80.25" customHeight="1" x14ac:dyDescent="0.25">
      <c r="A5" s="109" t="s">
        <v>8</v>
      </c>
      <c r="B5" s="110"/>
      <c r="C5" s="110"/>
      <c r="D5" s="33"/>
      <c r="E5" s="7"/>
      <c r="J5" s="12"/>
    </row>
    <row r="6" spans="1:10" ht="68.25" customHeight="1" x14ac:dyDescent="0.25">
      <c r="A6" s="35" t="s">
        <v>67</v>
      </c>
      <c r="B6" s="36" t="s">
        <v>45</v>
      </c>
      <c r="C6" s="37" t="s">
        <v>46</v>
      </c>
      <c r="D6" s="51"/>
    </row>
    <row r="7" spans="1:10" ht="65.25" customHeight="1" x14ac:dyDescent="0.25">
      <c r="A7" s="38" t="s">
        <v>69</v>
      </c>
      <c r="B7" s="39">
        <f>C7*1282.8*12</f>
        <v>40639.103999999999</v>
      </c>
      <c r="C7" s="39">
        <v>2.64</v>
      </c>
    </row>
    <row r="8" spans="1:10" ht="31.5" customHeight="1" x14ac:dyDescent="0.25">
      <c r="A8" s="106" t="s">
        <v>77</v>
      </c>
      <c r="B8" s="107"/>
      <c r="C8" s="108"/>
    </row>
    <row r="9" spans="1:10" ht="15.75" x14ac:dyDescent="0.25">
      <c r="A9" s="85" t="s">
        <v>16</v>
      </c>
      <c r="B9" s="86"/>
      <c r="C9" s="87"/>
    </row>
    <row r="10" spans="1:10" ht="96.75" customHeight="1" x14ac:dyDescent="0.25">
      <c r="A10" s="74" t="s">
        <v>17</v>
      </c>
      <c r="B10" s="75"/>
      <c r="C10" s="76"/>
    </row>
    <row r="11" spans="1:10" ht="15.75" x14ac:dyDescent="0.25">
      <c r="A11" s="85" t="s">
        <v>24</v>
      </c>
      <c r="B11" s="86"/>
      <c r="C11" s="87"/>
    </row>
    <row r="12" spans="1:10" ht="78" customHeight="1" x14ac:dyDescent="0.25">
      <c r="A12" s="74" t="s">
        <v>25</v>
      </c>
      <c r="B12" s="75"/>
      <c r="C12" s="76"/>
    </row>
    <row r="13" spans="1:10" ht="15.75" x14ac:dyDescent="0.25">
      <c r="A13" s="85" t="s">
        <v>26</v>
      </c>
      <c r="B13" s="86"/>
      <c r="C13" s="87"/>
    </row>
    <row r="14" spans="1:10" ht="78.75" customHeight="1" x14ac:dyDescent="0.25">
      <c r="A14" s="74" t="s">
        <v>27</v>
      </c>
      <c r="B14" s="75"/>
      <c r="C14" s="76"/>
    </row>
    <row r="15" spans="1:10" ht="15.75" x14ac:dyDescent="0.25">
      <c r="A15" s="85" t="s">
        <v>28</v>
      </c>
      <c r="B15" s="86"/>
      <c r="C15" s="87"/>
    </row>
    <row r="16" spans="1:10" ht="157.5" customHeight="1" x14ac:dyDescent="0.25">
      <c r="A16" s="74" t="s">
        <v>29</v>
      </c>
      <c r="B16" s="75"/>
      <c r="C16" s="76"/>
    </row>
    <row r="17" spans="1:3" ht="15.75" x14ac:dyDescent="0.25">
      <c r="A17" s="85" t="s">
        <v>30</v>
      </c>
      <c r="B17" s="86"/>
      <c r="C17" s="87"/>
    </row>
    <row r="18" spans="1:3" ht="124.5" customHeight="1" x14ac:dyDescent="0.25">
      <c r="A18" s="74" t="s">
        <v>31</v>
      </c>
      <c r="B18" s="75"/>
      <c r="C18" s="76"/>
    </row>
    <row r="19" spans="1:3" ht="15.75" x14ac:dyDescent="0.25">
      <c r="A19" s="85" t="s">
        <v>18</v>
      </c>
      <c r="B19" s="86"/>
      <c r="C19" s="87"/>
    </row>
    <row r="20" spans="1:3" ht="220.5" customHeight="1" x14ac:dyDescent="0.25">
      <c r="A20" s="74" t="s">
        <v>32</v>
      </c>
      <c r="B20" s="75"/>
      <c r="C20" s="76"/>
    </row>
    <row r="21" spans="1:3" ht="15.75" x14ac:dyDescent="0.25">
      <c r="A21" s="85" t="s">
        <v>33</v>
      </c>
      <c r="B21" s="86"/>
      <c r="C21" s="87"/>
    </row>
    <row r="22" spans="1:3" ht="80.25" customHeight="1" x14ac:dyDescent="0.25">
      <c r="A22" s="74" t="s">
        <v>34</v>
      </c>
      <c r="B22" s="75"/>
      <c r="C22" s="76"/>
    </row>
    <row r="23" spans="1:3" ht="15.75" x14ac:dyDescent="0.25">
      <c r="A23" s="85" t="s">
        <v>35</v>
      </c>
      <c r="B23" s="86"/>
      <c r="C23" s="87"/>
    </row>
    <row r="24" spans="1:3" ht="110.25" customHeight="1" x14ac:dyDescent="0.25">
      <c r="A24" s="74" t="s">
        <v>36</v>
      </c>
      <c r="B24" s="75"/>
      <c r="C24" s="76"/>
    </row>
    <row r="25" spans="1:3" ht="15.75" x14ac:dyDescent="0.25">
      <c r="A25" s="85" t="s">
        <v>37</v>
      </c>
      <c r="B25" s="86"/>
      <c r="C25" s="87"/>
    </row>
    <row r="26" spans="1:3" ht="78.75" customHeight="1" x14ac:dyDescent="0.25">
      <c r="A26" s="74" t="s">
        <v>38</v>
      </c>
      <c r="B26" s="75"/>
      <c r="C26" s="76"/>
    </row>
    <row r="27" spans="1:3" ht="15.75" x14ac:dyDescent="0.25">
      <c r="A27" s="85" t="s">
        <v>39</v>
      </c>
      <c r="B27" s="86"/>
      <c r="C27" s="87"/>
    </row>
    <row r="28" spans="1:3" ht="51.75" customHeight="1" x14ac:dyDescent="0.25">
      <c r="A28" s="74" t="s">
        <v>40</v>
      </c>
      <c r="B28" s="75"/>
      <c r="C28" s="76"/>
    </row>
    <row r="29" spans="1:3" ht="15.75" x14ac:dyDescent="0.25">
      <c r="A29" s="85" t="s">
        <v>41</v>
      </c>
      <c r="B29" s="86"/>
      <c r="C29" s="87"/>
    </row>
    <row r="30" spans="1:3" ht="29.25" customHeight="1" x14ac:dyDescent="0.25">
      <c r="A30" s="74" t="s">
        <v>19</v>
      </c>
      <c r="B30" s="75"/>
      <c r="C30" s="76"/>
    </row>
    <row r="31" spans="1:3" ht="15.75" x14ac:dyDescent="0.25">
      <c r="A31" s="85" t="s">
        <v>42</v>
      </c>
      <c r="B31" s="86"/>
      <c r="C31" s="87"/>
    </row>
    <row r="32" spans="1:3" ht="64.5" customHeight="1" x14ac:dyDescent="0.25">
      <c r="A32" s="74" t="s">
        <v>43</v>
      </c>
      <c r="B32" s="75"/>
      <c r="C32" s="76"/>
    </row>
    <row r="33" spans="1:3" ht="47.25" x14ac:dyDescent="0.25">
      <c r="A33" s="40" t="s">
        <v>47</v>
      </c>
      <c r="B33" s="39">
        <f>C33*1282.8*12</f>
        <v>59265.36</v>
      </c>
      <c r="C33" s="39">
        <v>3.85</v>
      </c>
    </row>
    <row r="34" spans="1:3" ht="15.75" x14ac:dyDescent="0.25">
      <c r="A34" s="91" t="s">
        <v>20</v>
      </c>
      <c r="B34" s="92"/>
      <c r="C34" s="93"/>
    </row>
    <row r="35" spans="1:3" ht="79.5" customHeight="1" x14ac:dyDescent="0.25">
      <c r="A35" s="94" t="s">
        <v>21</v>
      </c>
      <c r="B35" s="95"/>
      <c r="C35" s="96"/>
    </row>
    <row r="36" spans="1:3" ht="32.25" customHeight="1" x14ac:dyDescent="0.25">
      <c r="A36" s="74" t="s">
        <v>22</v>
      </c>
      <c r="B36" s="75"/>
      <c r="C36" s="76"/>
    </row>
    <row r="37" spans="1:3" ht="15.75" x14ac:dyDescent="0.25">
      <c r="A37" s="91" t="s">
        <v>23</v>
      </c>
      <c r="B37" s="92"/>
      <c r="C37" s="93"/>
    </row>
    <row r="38" spans="1:3" ht="77.25" customHeight="1" x14ac:dyDescent="0.25">
      <c r="A38" s="94" t="s">
        <v>80</v>
      </c>
      <c r="B38" s="95"/>
      <c r="C38" s="96"/>
    </row>
    <row r="39" spans="1:3" ht="30" customHeight="1" x14ac:dyDescent="0.25">
      <c r="A39" s="74" t="s">
        <v>22</v>
      </c>
      <c r="B39" s="75"/>
      <c r="C39" s="76"/>
    </row>
    <row r="40" spans="1:3" ht="15.75" x14ac:dyDescent="0.25">
      <c r="A40" s="85" t="s">
        <v>44</v>
      </c>
      <c r="B40" s="86"/>
      <c r="C40" s="87"/>
    </row>
    <row r="41" spans="1:3" ht="148.5" customHeight="1" x14ac:dyDescent="0.25">
      <c r="A41" s="94" t="s">
        <v>68</v>
      </c>
      <c r="B41" s="95"/>
      <c r="C41" s="96"/>
    </row>
    <row r="42" spans="1:3" ht="29.25" customHeight="1" x14ac:dyDescent="0.25">
      <c r="A42" s="74" t="s">
        <v>48</v>
      </c>
      <c r="B42" s="75"/>
      <c r="C42" s="76"/>
    </row>
    <row r="43" spans="1:3" ht="15.75" x14ac:dyDescent="0.25">
      <c r="A43" s="85" t="s">
        <v>49</v>
      </c>
      <c r="B43" s="86"/>
      <c r="C43" s="87"/>
    </row>
    <row r="44" spans="1:3" ht="45.75" customHeight="1" x14ac:dyDescent="0.25">
      <c r="A44" s="94" t="s">
        <v>50</v>
      </c>
      <c r="B44" s="95"/>
      <c r="C44" s="96"/>
    </row>
    <row r="45" spans="1:3" ht="33" customHeight="1" x14ac:dyDescent="0.25">
      <c r="A45" s="74" t="s">
        <v>22</v>
      </c>
      <c r="B45" s="75"/>
      <c r="C45" s="76"/>
    </row>
    <row r="46" spans="1:3" ht="15.75" x14ac:dyDescent="0.25">
      <c r="A46" s="85" t="s">
        <v>78</v>
      </c>
      <c r="B46" s="86"/>
      <c r="C46" s="87"/>
    </row>
    <row r="47" spans="1:3" ht="79.5" customHeight="1" x14ac:dyDescent="0.25">
      <c r="A47" s="94" t="s">
        <v>51</v>
      </c>
      <c r="B47" s="95"/>
      <c r="C47" s="96"/>
    </row>
    <row r="48" spans="1:3" ht="30.75" customHeight="1" x14ac:dyDescent="0.25">
      <c r="A48" s="74" t="s">
        <v>52</v>
      </c>
      <c r="B48" s="75"/>
      <c r="C48" s="76"/>
    </row>
    <row r="49" spans="1:3" ht="30.75" customHeight="1" x14ac:dyDescent="0.25">
      <c r="A49" s="103" t="s">
        <v>81</v>
      </c>
      <c r="B49" s="104"/>
      <c r="C49" s="105"/>
    </row>
    <row r="50" spans="1:3" x14ac:dyDescent="0.25">
      <c r="A50" s="100" t="s">
        <v>53</v>
      </c>
      <c r="B50" s="101"/>
      <c r="C50" s="102"/>
    </row>
    <row r="51" spans="1:3" ht="15.75" x14ac:dyDescent="0.25">
      <c r="A51" s="41" t="s">
        <v>54</v>
      </c>
      <c r="B51" s="39">
        <f>C51*1282.8*12</f>
        <v>39253.68</v>
      </c>
      <c r="C51" s="39">
        <v>2.5499999999999998</v>
      </c>
    </row>
    <row r="52" spans="1:3" ht="15.75" customHeight="1" x14ac:dyDescent="0.25">
      <c r="A52" s="97" t="s">
        <v>82</v>
      </c>
      <c r="B52" s="98"/>
      <c r="C52" s="99"/>
    </row>
    <row r="53" spans="1:3" ht="15.75" customHeight="1" x14ac:dyDescent="0.25">
      <c r="A53" s="68" t="s">
        <v>79</v>
      </c>
      <c r="B53" s="69"/>
      <c r="C53" s="70"/>
    </row>
    <row r="54" spans="1:3" ht="32.25" customHeight="1" x14ac:dyDescent="0.25">
      <c r="A54" s="68" t="s">
        <v>55</v>
      </c>
      <c r="B54" s="69"/>
      <c r="C54" s="70"/>
    </row>
    <row r="55" spans="1:3" ht="15.75" x14ac:dyDescent="0.25">
      <c r="A55" s="68" t="s">
        <v>70</v>
      </c>
      <c r="B55" s="69"/>
      <c r="C55" s="70"/>
    </row>
    <row r="56" spans="1:3" ht="15.75" customHeight="1" x14ac:dyDescent="0.25">
      <c r="A56" s="68" t="s">
        <v>56</v>
      </c>
      <c r="B56" s="69"/>
      <c r="C56" s="70"/>
    </row>
    <row r="57" spans="1:3" ht="15.75" customHeight="1" x14ac:dyDescent="0.25">
      <c r="A57" s="71" t="s">
        <v>57</v>
      </c>
      <c r="B57" s="72"/>
      <c r="C57" s="73"/>
    </row>
    <row r="58" spans="1:3" ht="65.25" customHeight="1" x14ac:dyDescent="0.25">
      <c r="A58" s="38" t="s">
        <v>58</v>
      </c>
      <c r="B58" s="39">
        <f>C58*1282.8*12</f>
        <v>74351.088000000003</v>
      </c>
      <c r="C58" s="39">
        <v>4.83</v>
      </c>
    </row>
    <row r="59" spans="1:3" ht="15.75" x14ac:dyDescent="0.25">
      <c r="A59" s="85" t="s">
        <v>83</v>
      </c>
      <c r="B59" s="86"/>
      <c r="C59" s="87"/>
    </row>
    <row r="60" spans="1:3" ht="61.5" customHeight="1" x14ac:dyDescent="0.25">
      <c r="A60" s="68" t="s">
        <v>59</v>
      </c>
      <c r="B60" s="69"/>
      <c r="C60" s="70"/>
    </row>
    <row r="61" spans="1:3" ht="31.5" customHeight="1" x14ac:dyDescent="0.25">
      <c r="A61" s="88" t="s">
        <v>72</v>
      </c>
      <c r="B61" s="89"/>
      <c r="C61" s="90"/>
    </row>
    <row r="62" spans="1:3" ht="15.75" x14ac:dyDescent="0.25">
      <c r="A62" s="91" t="s">
        <v>84</v>
      </c>
      <c r="B62" s="92"/>
      <c r="C62" s="93"/>
    </row>
    <row r="63" spans="1:3" ht="15.75" x14ac:dyDescent="0.25">
      <c r="A63" s="68" t="s">
        <v>60</v>
      </c>
      <c r="B63" s="69"/>
      <c r="C63" s="70"/>
    </row>
    <row r="64" spans="1:3" ht="15.75" customHeight="1" x14ac:dyDescent="0.25">
      <c r="A64" s="68" t="s">
        <v>73</v>
      </c>
      <c r="B64" s="69"/>
      <c r="C64" s="70"/>
    </row>
    <row r="65" spans="1:3" ht="15.75" x14ac:dyDescent="0.25">
      <c r="A65" s="68" t="s">
        <v>71</v>
      </c>
      <c r="B65" s="69"/>
      <c r="C65" s="70"/>
    </row>
    <row r="66" spans="1:3" ht="15.75" x14ac:dyDescent="0.25">
      <c r="A66" s="68" t="s">
        <v>74</v>
      </c>
      <c r="B66" s="69"/>
      <c r="C66" s="70"/>
    </row>
    <row r="67" spans="1:3" ht="15.75" x14ac:dyDescent="0.25">
      <c r="A67" s="71" t="s">
        <v>61</v>
      </c>
      <c r="B67" s="72"/>
      <c r="C67" s="73"/>
    </row>
    <row r="68" spans="1:3" ht="35.25" customHeight="1" x14ac:dyDescent="0.25">
      <c r="A68" s="42" t="s">
        <v>85</v>
      </c>
      <c r="B68" s="43">
        <f>C68*1282.8*12</f>
        <v>36021.02399999999</v>
      </c>
      <c r="C68" s="44">
        <v>2.34</v>
      </c>
    </row>
    <row r="69" spans="1:3" ht="15" customHeight="1" x14ac:dyDescent="0.25">
      <c r="A69" s="63" t="s">
        <v>62</v>
      </c>
      <c r="B69" s="45"/>
      <c r="C69" s="46"/>
    </row>
    <row r="70" spans="1:3" ht="49.5" customHeight="1" x14ac:dyDescent="0.25">
      <c r="A70" s="42" t="s">
        <v>86</v>
      </c>
      <c r="B70" s="43">
        <f>C70*1282.8*12</f>
        <v>18010.511999999995</v>
      </c>
      <c r="C70" s="44">
        <v>1.17</v>
      </c>
    </row>
    <row r="71" spans="1:3" ht="15.75" customHeight="1" x14ac:dyDescent="0.25">
      <c r="A71" s="74" t="s">
        <v>76</v>
      </c>
      <c r="B71" s="75"/>
      <c r="C71" s="76"/>
    </row>
    <row r="72" spans="1:3" ht="15.75" x14ac:dyDescent="0.25">
      <c r="A72" s="47" t="s">
        <v>63</v>
      </c>
      <c r="B72" s="59">
        <f>C72*1282.8*12</f>
        <v>267540.76799999998</v>
      </c>
      <c r="C72" s="59">
        <f>C70+C68+C58+C51+C33+C7</f>
        <v>17.38</v>
      </c>
    </row>
    <row r="73" spans="1:3" ht="15.75" x14ac:dyDescent="0.25">
      <c r="A73" s="48" t="s">
        <v>64</v>
      </c>
      <c r="B73" s="49">
        <f>C73*1282.8*12</f>
        <v>26784.864000000001</v>
      </c>
      <c r="C73" s="49">
        <v>1.74</v>
      </c>
    </row>
    <row r="74" spans="1:3" ht="15.75" x14ac:dyDescent="0.25">
      <c r="A74" s="38" t="s">
        <v>65</v>
      </c>
      <c r="B74" s="50">
        <f>B73+B72</f>
        <v>294325.63199999998</v>
      </c>
      <c r="C74" s="50">
        <f>C73+C72</f>
        <v>19.119999999999997</v>
      </c>
    </row>
  </sheetData>
  <mergeCells count="62"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9:C49"/>
    <mergeCell ref="A43:C43"/>
    <mergeCell ref="A44:C44"/>
    <mergeCell ref="A45:C45"/>
    <mergeCell ref="A46:C46"/>
    <mergeCell ref="A47:C47"/>
    <mergeCell ref="A52:C52"/>
    <mergeCell ref="A53:C53"/>
    <mergeCell ref="A54:C54"/>
    <mergeCell ref="A55:C55"/>
    <mergeCell ref="A50:C50"/>
    <mergeCell ref="B1:C1"/>
    <mergeCell ref="A2:C2"/>
    <mergeCell ref="A3:C3"/>
    <mergeCell ref="A62:C62"/>
    <mergeCell ref="A71:C71"/>
    <mergeCell ref="A63:C63"/>
    <mergeCell ref="A64:C64"/>
    <mergeCell ref="A65:C65"/>
    <mergeCell ref="A66:C66"/>
    <mergeCell ref="A67:C67"/>
    <mergeCell ref="A56:C56"/>
    <mergeCell ref="A57:C57"/>
    <mergeCell ref="A59:C59"/>
    <mergeCell ref="A60:C60"/>
    <mergeCell ref="A61:C61"/>
    <mergeCell ref="A48:C48"/>
  </mergeCells>
  <pageMargins left="0.70866141732283472" right="0.70866141732283472" top="0.74803149606299213" bottom="0.74803149606299213" header="0.31496062992125984" footer="0.31496062992125984"/>
  <pageSetup paperSize="9" scale="62"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="75" zoomScaleNormal="75" workbookViewId="0">
      <selection sqref="A1:C3"/>
    </sheetView>
  </sheetViews>
  <sheetFormatPr defaultRowHeight="15" x14ac:dyDescent="0.25"/>
  <cols>
    <col min="1" max="1" width="87.28515625" customWidth="1"/>
    <col min="2" max="2" width="18.7109375" customWidth="1"/>
    <col min="3" max="3" width="21.140625" customWidth="1"/>
    <col min="4" max="4" width="12.5703125" customWidth="1"/>
    <col min="5" max="5" width="8.140625" customWidth="1"/>
    <col min="6" max="6" width="2.5703125" customWidth="1"/>
    <col min="7" max="7" width="3.140625" customWidth="1"/>
    <col min="8" max="8" width="2.85546875" customWidth="1"/>
    <col min="9" max="9" width="4.85546875" customWidth="1"/>
  </cols>
  <sheetData>
    <row r="1" spans="1:10" ht="18.75" x14ac:dyDescent="0.3">
      <c r="A1" s="32"/>
      <c r="B1" s="82" t="s">
        <v>75</v>
      </c>
      <c r="C1" s="83"/>
    </row>
    <row r="2" spans="1:10" ht="15.75" x14ac:dyDescent="0.3">
      <c r="A2" s="81" t="s">
        <v>87</v>
      </c>
      <c r="B2" s="84"/>
      <c r="C2" s="84"/>
    </row>
    <row r="3" spans="1:10" ht="18.75" x14ac:dyDescent="0.3">
      <c r="A3" s="80" t="s">
        <v>88</v>
      </c>
      <c r="B3" s="81"/>
      <c r="C3" s="81"/>
    </row>
    <row r="4" spans="1:10" ht="18.75" x14ac:dyDescent="0.3">
      <c r="A4" s="11"/>
      <c r="B4" s="30"/>
      <c r="C4" s="13"/>
    </row>
    <row r="5" spans="1:10" ht="90.75" customHeight="1" x14ac:dyDescent="0.25">
      <c r="A5" s="109" t="s">
        <v>9</v>
      </c>
      <c r="B5" s="110"/>
      <c r="C5" s="110"/>
      <c r="D5" s="33"/>
      <c r="E5" s="7"/>
      <c r="J5" s="21"/>
    </row>
    <row r="6" spans="1:10" ht="65.25" customHeight="1" x14ac:dyDescent="0.25">
      <c r="A6" s="35" t="s">
        <v>67</v>
      </c>
      <c r="B6" s="36" t="s">
        <v>45</v>
      </c>
      <c r="C6" s="37" t="s">
        <v>46</v>
      </c>
      <c r="D6" s="51"/>
    </row>
    <row r="7" spans="1:10" ht="72.75" customHeight="1" x14ac:dyDescent="0.25">
      <c r="A7" s="38" t="s">
        <v>69</v>
      </c>
      <c r="B7" s="39">
        <f>C7*1283.2*12</f>
        <v>40651.775999999998</v>
      </c>
      <c r="C7" s="39">
        <v>2.64</v>
      </c>
      <c r="D7" s="29"/>
    </row>
    <row r="8" spans="1:10" ht="32.25" customHeight="1" x14ac:dyDescent="0.25">
      <c r="A8" s="106" t="s">
        <v>77</v>
      </c>
      <c r="B8" s="107"/>
      <c r="C8" s="108"/>
      <c r="D8" s="29"/>
    </row>
    <row r="9" spans="1:10" ht="15.75" x14ac:dyDescent="0.25">
      <c r="A9" s="85" t="s">
        <v>16</v>
      </c>
      <c r="B9" s="86"/>
      <c r="C9" s="87"/>
      <c r="D9" s="29"/>
    </row>
    <row r="10" spans="1:10" ht="98.25" customHeight="1" x14ac:dyDescent="0.25">
      <c r="A10" s="74" t="s">
        <v>17</v>
      </c>
      <c r="B10" s="75"/>
      <c r="C10" s="76"/>
      <c r="D10" s="29"/>
    </row>
    <row r="11" spans="1:10" ht="15.75" x14ac:dyDescent="0.25">
      <c r="A11" s="85" t="s">
        <v>24</v>
      </c>
      <c r="B11" s="86"/>
      <c r="C11" s="87"/>
      <c r="D11" s="29"/>
    </row>
    <row r="12" spans="1:10" ht="78" customHeight="1" x14ac:dyDescent="0.25">
      <c r="A12" s="74" t="s">
        <v>25</v>
      </c>
      <c r="B12" s="75"/>
      <c r="C12" s="76"/>
      <c r="D12" s="29"/>
    </row>
    <row r="13" spans="1:10" ht="15.75" x14ac:dyDescent="0.25">
      <c r="A13" s="85" t="s">
        <v>26</v>
      </c>
      <c r="B13" s="86"/>
      <c r="C13" s="87"/>
      <c r="D13" s="29"/>
    </row>
    <row r="14" spans="1:10" ht="81.75" customHeight="1" x14ac:dyDescent="0.25">
      <c r="A14" s="74" t="s">
        <v>27</v>
      </c>
      <c r="B14" s="75"/>
      <c r="C14" s="76"/>
      <c r="D14" s="29"/>
    </row>
    <row r="15" spans="1:10" ht="15.75" x14ac:dyDescent="0.25">
      <c r="A15" s="85" t="s">
        <v>28</v>
      </c>
      <c r="B15" s="86"/>
      <c r="C15" s="87"/>
      <c r="D15" s="29"/>
    </row>
    <row r="16" spans="1:10" ht="141.75" customHeight="1" x14ac:dyDescent="0.25">
      <c r="A16" s="74" t="s">
        <v>29</v>
      </c>
      <c r="B16" s="75"/>
      <c r="C16" s="76"/>
      <c r="D16" s="29"/>
    </row>
    <row r="17" spans="1:4" ht="15.75" x14ac:dyDescent="0.25">
      <c r="A17" s="85" t="s">
        <v>30</v>
      </c>
      <c r="B17" s="86"/>
      <c r="C17" s="87"/>
      <c r="D17" s="29"/>
    </row>
    <row r="18" spans="1:4" ht="113.25" customHeight="1" x14ac:dyDescent="0.25">
      <c r="A18" s="74" t="s">
        <v>31</v>
      </c>
      <c r="B18" s="75"/>
      <c r="C18" s="76"/>
      <c r="D18" s="29"/>
    </row>
    <row r="19" spans="1:4" ht="15.75" x14ac:dyDescent="0.25">
      <c r="A19" s="85" t="s">
        <v>18</v>
      </c>
      <c r="B19" s="86"/>
      <c r="C19" s="87"/>
      <c r="D19" s="29"/>
    </row>
    <row r="20" spans="1:4" ht="225.75" customHeight="1" x14ac:dyDescent="0.25">
      <c r="A20" s="74" t="s">
        <v>32</v>
      </c>
      <c r="B20" s="75"/>
      <c r="C20" s="76"/>
      <c r="D20" s="29"/>
    </row>
    <row r="21" spans="1:4" ht="15.75" x14ac:dyDescent="0.25">
      <c r="A21" s="85" t="s">
        <v>33</v>
      </c>
      <c r="B21" s="86"/>
      <c r="C21" s="87"/>
      <c r="D21" s="29"/>
    </row>
    <row r="22" spans="1:4" ht="79.5" customHeight="1" x14ac:dyDescent="0.25">
      <c r="A22" s="74" t="s">
        <v>34</v>
      </c>
      <c r="B22" s="75"/>
      <c r="C22" s="76"/>
    </row>
    <row r="23" spans="1:4" ht="15.75" x14ac:dyDescent="0.25">
      <c r="A23" s="85" t="s">
        <v>35</v>
      </c>
      <c r="B23" s="86"/>
      <c r="C23" s="87"/>
    </row>
    <row r="24" spans="1:4" ht="112.5" customHeight="1" x14ac:dyDescent="0.25">
      <c r="A24" s="74" t="s">
        <v>36</v>
      </c>
      <c r="B24" s="75"/>
      <c r="C24" s="76"/>
    </row>
    <row r="25" spans="1:4" ht="15.75" x14ac:dyDescent="0.25">
      <c r="A25" s="85" t="s">
        <v>37</v>
      </c>
      <c r="B25" s="86"/>
      <c r="C25" s="87"/>
    </row>
    <row r="26" spans="1:4" ht="81.75" customHeight="1" x14ac:dyDescent="0.25">
      <c r="A26" s="74" t="s">
        <v>38</v>
      </c>
      <c r="B26" s="75"/>
      <c r="C26" s="76"/>
    </row>
    <row r="27" spans="1:4" ht="15.75" x14ac:dyDescent="0.25">
      <c r="A27" s="85" t="s">
        <v>39</v>
      </c>
      <c r="B27" s="86"/>
      <c r="C27" s="87"/>
    </row>
    <row r="28" spans="1:4" ht="48.75" customHeight="1" x14ac:dyDescent="0.25">
      <c r="A28" s="74" t="s">
        <v>40</v>
      </c>
      <c r="B28" s="75"/>
      <c r="C28" s="76"/>
    </row>
    <row r="29" spans="1:4" ht="15.75" x14ac:dyDescent="0.25">
      <c r="A29" s="85" t="s">
        <v>41</v>
      </c>
      <c r="B29" s="86"/>
      <c r="C29" s="87"/>
    </row>
    <row r="30" spans="1:4" ht="38.25" customHeight="1" x14ac:dyDescent="0.25">
      <c r="A30" s="74" t="s">
        <v>19</v>
      </c>
      <c r="B30" s="75"/>
      <c r="C30" s="76"/>
    </row>
    <row r="31" spans="1:4" ht="15.75" x14ac:dyDescent="0.25">
      <c r="A31" s="85" t="s">
        <v>42</v>
      </c>
      <c r="B31" s="86"/>
      <c r="C31" s="87"/>
    </row>
    <row r="32" spans="1:4" ht="66.75" customHeight="1" x14ac:dyDescent="0.25">
      <c r="A32" s="74" t="s">
        <v>43</v>
      </c>
      <c r="B32" s="75"/>
      <c r="C32" s="76"/>
    </row>
    <row r="33" spans="1:3" ht="47.25" x14ac:dyDescent="0.25">
      <c r="A33" s="40" t="s">
        <v>47</v>
      </c>
      <c r="B33" s="39">
        <f>C33*1283.2*12</f>
        <v>59283.840000000011</v>
      </c>
      <c r="C33" s="39">
        <v>3.85</v>
      </c>
    </row>
    <row r="34" spans="1:3" ht="15.75" x14ac:dyDescent="0.25">
      <c r="A34" s="91" t="s">
        <v>20</v>
      </c>
      <c r="B34" s="92"/>
      <c r="C34" s="93"/>
    </row>
    <row r="35" spans="1:3" ht="80.25" customHeight="1" x14ac:dyDescent="0.25">
      <c r="A35" s="94" t="s">
        <v>21</v>
      </c>
      <c r="B35" s="95"/>
      <c r="C35" s="96"/>
    </row>
    <row r="36" spans="1:3" ht="38.25" customHeight="1" x14ac:dyDescent="0.25">
      <c r="A36" s="74" t="s">
        <v>22</v>
      </c>
      <c r="B36" s="75"/>
      <c r="C36" s="76"/>
    </row>
    <row r="37" spans="1:3" ht="15.75" x14ac:dyDescent="0.25">
      <c r="A37" s="91" t="s">
        <v>23</v>
      </c>
      <c r="B37" s="92"/>
      <c r="C37" s="93"/>
    </row>
    <row r="38" spans="1:3" ht="84.75" customHeight="1" x14ac:dyDescent="0.25">
      <c r="A38" s="94" t="s">
        <v>80</v>
      </c>
      <c r="B38" s="95"/>
      <c r="C38" s="96"/>
    </row>
    <row r="39" spans="1:3" ht="41.25" customHeight="1" x14ac:dyDescent="0.25">
      <c r="A39" s="74" t="s">
        <v>22</v>
      </c>
      <c r="B39" s="75"/>
      <c r="C39" s="76"/>
    </row>
    <row r="40" spans="1:3" ht="30.75" customHeight="1" x14ac:dyDescent="0.25">
      <c r="A40" s="85" t="s">
        <v>44</v>
      </c>
      <c r="B40" s="86"/>
      <c r="C40" s="87"/>
    </row>
    <row r="41" spans="1:3" ht="150" customHeight="1" x14ac:dyDescent="0.25">
      <c r="A41" s="94" t="s">
        <v>68</v>
      </c>
      <c r="B41" s="95"/>
      <c r="C41" s="96"/>
    </row>
    <row r="42" spans="1:3" ht="42" customHeight="1" x14ac:dyDescent="0.25">
      <c r="A42" s="74" t="s">
        <v>48</v>
      </c>
      <c r="B42" s="75"/>
      <c r="C42" s="76"/>
    </row>
    <row r="43" spans="1:3" ht="15.75" x14ac:dyDescent="0.25">
      <c r="A43" s="85" t="s">
        <v>49</v>
      </c>
      <c r="B43" s="86"/>
      <c r="C43" s="87"/>
    </row>
    <row r="44" spans="1:3" ht="50.25" customHeight="1" x14ac:dyDescent="0.25">
      <c r="A44" s="94" t="s">
        <v>50</v>
      </c>
      <c r="B44" s="95"/>
      <c r="C44" s="96"/>
    </row>
    <row r="45" spans="1:3" ht="36.75" customHeight="1" x14ac:dyDescent="0.25">
      <c r="A45" s="74" t="s">
        <v>22</v>
      </c>
      <c r="B45" s="75"/>
      <c r="C45" s="76"/>
    </row>
    <row r="46" spans="1:3" ht="18" customHeight="1" x14ac:dyDescent="0.25">
      <c r="A46" s="85" t="s">
        <v>78</v>
      </c>
      <c r="B46" s="86"/>
      <c r="C46" s="87"/>
    </row>
    <row r="47" spans="1:3" ht="65.25" customHeight="1" x14ac:dyDescent="0.25">
      <c r="A47" s="94" t="s">
        <v>51</v>
      </c>
      <c r="B47" s="95"/>
      <c r="C47" s="96"/>
    </row>
    <row r="48" spans="1:3" ht="29.25" customHeight="1" x14ac:dyDescent="0.25">
      <c r="A48" s="74" t="s">
        <v>52</v>
      </c>
      <c r="B48" s="75"/>
      <c r="C48" s="76"/>
    </row>
    <row r="49" spans="1:3" ht="29.25" customHeight="1" x14ac:dyDescent="0.25">
      <c r="A49" s="103" t="s">
        <v>81</v>
      </c>
      <c r="B49" s="104"/>
      <c r="C49" s="105"/>
    </row>
    <row r="50" spans="1:3" x14ac:dyDescent="0.25">
      <c r="A50" s="100" t="s">
        <v>53</v>
      </c>
      <c r="B50" s="101"/>
      <c r="C50" s="102"/>
    </row>
    <row r="51" spans="1:3" ht="15.75" x14ac:dyDescent="0.25">
      <c r="A51" s="41" t="s">
        <v>54</v>
      </c>
      <c r="B51" s="39">
        <f>C51*1283.2*12</f>
        <v>39265.919999999998</v>
      </c>
      <c r="C51" s="39">
        <v>2.5499999999999998</v>
      </c>
    </row>
    <row r="52" spans="1:3" ht="21.75" customHeight="1" x14ac:dyDescent="0.25">
      <c r="A52" s="97" t="s">
        <v>82</v>
      </c>
      <c r="B52" s="98"/>
      <c r="C52" s="99"/>
    </row>
    <row r="53" spans="1:3" ht="18.75" customHeight="1" x14ac:dyDescent="0.25">
      <c r="A53" s="68" t="s">
        <v>79</v>
      </c>
      <c r="B53" s="69"/>
      <c r="C53" s="70"/>
    </row>
    <row r="54" spans="1:3" ht="32.25" customHeight="1" x14ac:dyDescent="0.25">
      <c r="A54" s="68" t="s">
        <v>55</v>
      </c>
      <c r="B54" s="69"/>
      <c r="C54" s="70"/>
    </row>
    <row r="55" spans="1:3" ht="15.75" x14ac:dyDescent="0.25">
      <c r="A55" s="68" t="s">
        <v>70</v>
      </c>
      <c r="B55" s="69"/>
      <c r="C55" s="70"/>
    </row>
    <row r="56" spans="1:3" ht="15.75" customHeight="1" x14ac:dyDescent="0.25">
      <c r="A56" s="68" t="s">
        <v>56</v>
      </c>
      <c r="B56" s="69"/>
      <c r="C56" s="70"/>
    </row>
    <row r="57" spans="1:3" ht="39" customHeight="1" x14ac:dyDescent="0.25">
      <c r="A57" s="71" t="s">
        <v>57</v>
      </c>
      <c r="B57" s="72"/>
      <c r="C57" s="73"/>
    </row>
    <row r="58" spans="1:3" ht="63" x14ac:dyDescent="0.25">
      <c r="A58" s="38" t="s">
        <v>58</v>
      </c>
      <c r="B58" s="39">
        <f>C58*1283.2*12</f>
        <v>68676.864000000001</v>
      </c>
      <c r="C58" s="39">
        <v>4.46</v>
      </c>
    </row>
    <row r="59" spans="1:3" ht="15.75" x14ac:dyDescent="0.25">
      <c r="A59" s="85" t="s">
        <v>83</v>
      </c>
      <c r="B59" s="86"/>
      <c r="C59" s="87"/>
    </row>
    <row r="60" spans="1:3" ht="66.75" customHeight="1" x14ac:dyDescent="0.25">
      <c r="A60" s="68" t="s">
        <v>59</v>
      </c>
      <c r="B60" s="69"/>
      <c r="C60" s="70"/>
    </row>
    <row r="61" spans="1:3" ht="37.5" customHeight="1" x14ac:dyDescent="0.25">
      <c r="A61" s="88" t="s">
        <v>72</v>
      </c>
      <c r="B61" s="89"/>
      <c r="C61" s="90"/>
    </row>
    <row r="62" spans="1:3" ht="15.75" x14ac:dyDescent="0.25">
      <c r="A62" s="91" t="s">
        <v>84</v>
      </c>
      <c r="B62" s="92"/>
      <c r="C62" s="93"/>
    </row>
    <row r="63" spans="1:3" ht="15.75" x14ac:dyDescent="0.25">
      <c r="A63" s="68" t="s">
        <v>60</v>
      </c>
      <c r="B63" s="69"/>
      <c r="C63" s="70"/>
    </row>
    <row r="64" spans="1:3" ht="15.75" customHeight="1" x14ac:dyDescent="0.25">
      <c r="A64" s="68" t="s">
        <v>73</v>
      </c>
      <c r="B64" s="69"/>
      <c r="C64" s="70"/>
    </row>
    <row r="65" spans="1:3" ht="15.75" x14ac:dyDescent="0.25">
      <c r="A65" s="68" t="s">
        <v>71</v>
      </c>
      <c r="B65" s="69"/>
      <c r="C65" s="70"/>
    </row>
    <row r="66" spans="1:3" ht="15.75" x14ac:dyDescent="0.25">
      <c r="A66" s="68" t="s">
        <v>74</v>
      </c>
      <c r="B66" s="69"/>
      <c r="C66" s="70"/>
    </row>
    <row r="67" spans="1:3" ht="15.75" x14ac:dyDescent="0.25">
      <c r="A67" s="71" t="s">
        <v>61</v>
      </c>
      <c r="B67" s="72"/>
      <c r="C67" s="73"/>
    </row>
    <row r="68" spans="1:3" ht="35.25" customHeight="1" x14ac:dyDescent="0.25">
      <c r="A68" s="42" t="s">
        <v>85</v>
      </c>
      <c r="B68" s="43">
        <f>C68*1283.2*12</f>
        <v>36032.256000000001</v>
      </c>
      <c r="C68" s="44">
        <v>2.34</v>
      </c>
    </row>
    <row r="69" spans="1:3" ht="15.75" x14ac:dyDescent="0.25">
      <c r="A69" s="63" t="s">
        <v>62</v>
      </c>
      <c r="B69" s="45"/>
      <c r="C69" s="46"/>
    </row>
    <row r="70" spans="1:3" ht="54" customHeight="1" x14ac:dyDescent="0.25">
      <c r="A70" s="42" t="s">
        <v>86</v>
      </c>
      <c r="B70" s="43">
        <f>C70*1283.2*12</f>
        <v>18016.128000000001</v>
      </c>
      <c r="C70" s="44">
        <v>1.17</v>
      </c>
    </row>
    <row r="71" spans="1:3" ht="15.75" customHeight="1" x14ac:dyDescent="0.25">
      <c r="A71" s="74" t="s">
        <v>76</v>
      </c>
      <c r="B71" s="75"/>
      <c r="C71" s="76"/>
    </row>
    <row r="72" spans="1:3" ht="15.75" x14ac:dyDescent="0.25">
      <c r="A72" s="47" t="s">
        <v>63</v>
      </c>
      <c r="B72" s="59">
        <f>C72*1283.2*12</f>
        <v>261926.78399999999</v>
      </c>
      <c r="C72" s="59">
        <f>C70+C68+C58+C51+C33+C7</f>
        <v>17.009999999999998</v>
      </c>
    </row>
    <row r="73" spans="1:3" ht="15.75" x14ac:dyDescent="0.25">
      <c r="A73" s="48" t="s">
        <v>64</v>
      </c>
      <c r="B73" s="49">
        <f>C73*1283.2*12</f>
        <v>26177.279999999999</v>
      </c>
      <c r="C73" s="49">
        <v>1.7</v>
      </c>
    </row>
    <row r="74" spans="1:3" ht="15.75" x14ac:dyDescent="0.25">
      <c r="A74" s="38" t="s">
        <v>65</v>
      </c>
      <c r="B74" s="50">
        <f>B73+B72</f>
        <v>288104.06400000001</v>
      </c>
      <c r="C74" s="50">
        <f>C73+C72</f>
        <v>18.709999999999997</v>
      </c>
    </row>
  </sheetData>
  <mergeCells count="62"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9:C49"/>
    <mergeCell ref="A43:C43"/>
    <mergeCell ref="A44:C44"/>
    <mergeCell ref="A45:C45"/>
    <mergeCell ref="A46:C46"/>
    <mergeCell ref="A47:C47"/>
    <mergeCell ref="A52:C52"/>
    <mergeCell ref="A53:C53"/>
    <mergeCell ref="A54:C54"/>
    <mergeCell ref="A55:C55"/>
    <mergeCell ref="A50:C50"/>
    <mergeCell ref="B1:C1"/>
    <mergeCell ref="A2:C2"/>
    <mergeCell ref="A3:C3"/>
    <mergeCell ref="A62:C62"/>
    <mergeCell ref="A71:C71"/>
    <mergeCell ref="A63:C63"/>
    <mergeCell ref="A64:C64"/>
    <mergeCell ref="A65:C65"/>
    <mergeCell ref="A66:C66"/>
    <mergeCell ref="A67:C67"/>
    <mergeCell ref="A56:C56"/>
    <mergeCell ref="A57:C57"/>
    <mergeCell ref="A59:C59"/>
    <mergeCell ref="A60:C60"/>
    <mergeCell ref="A61:C61"/>
    <mergeCell ref="A48:C48"/>
  </mergeCells>
  <pageMargins left="0.7" right="0.7" top="0.75" bottom="0.75" header="0.3" footer="0.3"/>
  <pageSetup paperSize="9" scale="62" fitToHeight="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zoomScale="75" zoomScaleNormal="75" workbookViewId="0">
      <selection sqref="A1:C3"/>
    </sheetView>
  </sheetViews>
  <sheetFormatPr defaultRowHeight="15" x14ac:dyDescent="0.25"/>
  <cols>
    <col min="1" max="1" width="87.5703125" customWidth="1"/>
    <col min="2" max="2" width="17.42578125" customWidth="1"/>
    <col min="3" max="3" width="18" customWidth="1"/>
    <col min="4" max="4" width="11" customWidth="1"/>
    <col min="5" max="5" width="8.140625" customWidth="1"/>
    <col min="6" max="6" width="2.28515625" customWidth="1"/>
    <col min="7" max="7" width="1.42578125" customWidth="1"/>
    <col min="8" max="9" width="2" customWidth="1"/>
    <col min="10" max="10" width="6.85546875" customWidth="1"/>
  </cols>
  <sheetData>
    <row r="1" spans="1:10" ht="18.75" customHeight="1" x14ac:dyDescent="0.3">
      <c r="A1" s="32"/>
      <c r="B1" s="82" t="s">
        <v>75</v>
      </c>
      <c r="C1" s="83"/>
    </row>
    <row r="2" spans="1:10" ht="15.75" customHeight="1" x14ac:dyDescent="0.3">
      <c r="A2" s="81" t="s">
        <v>87</v>
      </c>
      <c r="B2" s="84"/>
      <c r="C2" s="84"/>
    </row>
    <row r="3" spans="1:10" ht="18.75" x14ac:dyDescent="0.3">
      <c r="A3" s="80" t="s">
        <v>88</v>
      </c>
      <c r="B3" s="81"/>
      <c r="C3" s="81"/>
    </row>
    <row r="4" spans="1:10" ht="18.75" x14ac:dyDescent="0.3">
      <c r="A4" s="11"/>
      <c r="B4" s="30"/>
      <c r="C4" s="13"/>
    </row>
    <row r="5" spans="1:10" ht="79.5" customHeight="1" x14ac:dyDescent="0.25">
      <c r="A5" s="109" t="s">
        <v>10</v>
      </c>
      <c r="B5" s="110"/>
      <c r="C5" s="110"/>
      <c r="D5" s="33"/>
      <c r="E5" s="7"/>
      <c r="J5" s="21"/>
    </row>
    <row r="6" spans="1:10" ht="101.25" customHeight="1" x14ac:dyDescent="0.25">
      <c r="A6" s="35" t="s">
        <v>67</v>
      </c>
      <c r="B6" s="36" t="s">
        <v>45</v>
      </c>
      <c r="C6" s="37" t="s">
        <v>46</v>
      </c>
      <c r="D6" s="51"/>
    </row>
    <row r="7" spans="1:10" ht="74.25" customHeight="1" x14ac:dyDescent="0.25">
      <c r="A7" s="38" t="s">
        <v>69</v>
      </c>
      <c r="B7" s="39">
        <f>C7*640.2*12</f>
        <v>20281.536</v>
      </c>
      <c r="C7" s="39">
        <v>2.64</v>
      </c>
      <c r="D7" s="29"/>
    </row>
    <row r="8" spans="1:10" ht="30.75" customHeight="1" x14ac:dyDescent="0.25">
      <c r="A8" s="106" t="s">
        <v>77</v>
      </c>
      <c r="B8" s="107"/>
      <c r="C8" s="108"/>
      <c r="D8" s="29"/>
    </row>
    <row r="9" spans="1:10" ht="15.75" x14ac:dyDescent="0.25">
      <c r="A9" s="85" t="s">
        <v>16</v>
      </c>
      <c r="B9" s="86"/>
      <c r="C9" s="87"/>
      <c r="D9" s="29"/>
    </row>
    <row r="10" spans="1:10" ht="102.75" customHeight="1" x14ac:dyDescent="0.25">
      <c r="A10" s="74" t="s">
        <v>17</v>
      </c>
      <c r="B10" s="75"/>
      <c r="C10" s="76"/>
      <c r="D10" s="29"/>
    </row>
    <row r="11" spans="1:10" ht="15.75" x14ac:dyDescent="0.25">
      <c r="A11" s="85" t="s">
        <v>24</v>
      </c>
      <c r="B11" s="86"/>
      <c r="C11" s="87"/>
      <c r="D11" s="29"/>
    </row>
    <row r="12" spans="1:10" ht="86.25" customHeight="1" x14ac:dyDescent="0.25">
      <c r="A12" s="74" t="s">
        <v>25</v>
      </c>
      <c r="B12" s="75"/>
      <c r="C12" s="76"/>
      <c r="D12" s="29"/>
    </row>
    <row r="13" spans="1:10" ht="15.75" x14ac:dyDescent="0.25">
      <c r="A13" s="85" t="s">
        <v>26</v>
      </c>
      <c r="B13" s="86"/>
      <c r="C13" s="87"/>
      <c r="D13" s="29"/>
    </row>
    <row r="14" spans="1:10" ht="84.75" customHeight="1" x14ac:dyDescent="0.25">
      <c r="A14" s="74" t="s">
        <v>27</v>
      </c>
      <c r="B14" s="75"/>
      <c r="C14" s="76"/>
      <c r="D14" s="29"/>
    </row>
    <row r="15" spans="1:10" ht="15.75" x14ac:dyDescent="0.25">
      <c r="A15" s="85" t="s">
        <v>28</v>
      </c>
      <c r="B15" s="86"/>
      <c r="C15" s="87"/>
      <c r="D15" s="29"/>
    </row>
    <row r="16" spans="1:10" ht="156" customHeight="1" x14ac:dyDescent="0.25">
      <c r="A16" s="74" t="s">
        <v>29</v>
      </c>
      <c r="B16" s="75"/>
      <c r="C16" s="76"/>
      <c r="D16" s="29"/>
    </row>
    <row r="17" spans="1:4" ht="15.75" x14ac:dyDescent="0.25">
      <c r="A17" s="85" t="s">
        <v>30</v>
      </c>
      <c r="B17" s="86"/>
      <c r="C17" s="87"/>
      <c r="D17" s="29"/>
    </row>
    <row r="18" spans="1:4" ht="111.75" customHeight="1" x14ac:dyDescent="0.25">
      <c r="A18" s="74" t="s">
        <v>31</v>
      </c>
      <c r="B18" s="75"/>
      <c r="C18" s="76"/>
      <c r="D18" s="29"/>
    </row>
    <row r="19" spans="1:4" ht="15.75" x14ac:dyDescent="0.25">
      <c r="A19" s="85" t="s">
        <v>18</v>
      </c>
      <c r="B19" s="86"/>
      <c r="C19" s="87"/>
      <c r="D19" s="29"/>
    </row>
    <row r="20" spans="1:4" ht="224.25" customHeight="1" x14ac:dyDescent="0.25">
      <c r="A20" s="74" t="s">
        <v>32</v>
      </c>
      <c r="B20" s="75"/>
      <c r="C20" s="76"/>
      <c r="D20" s="29"/>
    </row>
    <row r="21" spans="1:4" ht="15.75" x14ac:dyDescent="0.25">
      <c r="A21" s="85" t="s">
        <v>33</v>
      </c>
      <c r="B21" s="86"/>
      <c r="C21" s="87"/>
      <c r="D21" s="29"/>
    </row>
    <row r="22" spans="1:4" ht="81.75" customHeight="1" x14ac:dyDescent="0.25">
      <c r="A22" s="74" t="s">
        <v>34</v>
      </c>
      <c r="B22" s="75"/>
      <c r="C22" s="76"/>
      <c r="D22" s="29"/>
    </row>
    <row r="23" spans="1:4" ht="15.75" x14ac:dyDescent="0.25">
      <c r="A23" s="85" t="s">
        <v>35</v>
      </c>
      <c r="B23" s="86"/>
      <c r="C23" s="87"/>
      <c r="D23" s="29"/>
    </row>
    <row r="24" spans="1:4" ht="117.75" customHeight="1" x14ac:dyDescent="0.25">
      <c r="A24" s="74" t="s">
        <v>36</v>
      </c>
      <c r="B24" s="75"/>
      <c r="C24" s="76"/>
      <c r="D24" s="29"/>
    </row>
    <row r="25" spans="1:4" ht="15.75" x14ac:dyDescent="0.25">
      <c r="A25" s="85" t="s">
        <v>37</v>
      </c>
      <c r="B25" s="86"/>
      <c r="C25" s="87"/>
      <c r="D25" s="29"/>
    </row>
    <row r="26" spans="1:4" ht="81" customHeight="1" x14ac:dyDescent="0.25">
      <c r="A26" s="74" t="s">
        <v>38</v>
      </c>
      <c r="B26" s="75"/>
      <c r="C26" s="76"/>
      <c r="D26" s="29"/>
    </row>
    <row r="27" spans="1:4" ht="15.75" x14ac:dyDescent="0.25">
      <c r="A27" s="85" t="s">
        <v>39</v>
      </c>
      <c r="B27" s="86"/>
      <c r="C27" s="87"/>
      <c r="D27" s="29"/>
    </row>
    <row r="28" spans="1:4" ht="53.25" customHeight="1" x14ac:dyDescent="0.25">
      <c r="A28" s="74" t="s">
        <v>40</v>
      </c>
      <c r="B28" s="75"/>
      <c r="C28" s="76"/>
      <c r="D28" s="29"/>
    </row>
    <row r="29" spans="1:4" ht="15.75" x14ac:dyDescent="0.25">
      <c r="A29" s="85" t="s">
        <v>41</v>
      </c>
      <c r="B29" s="86"/>
      <c r="C29" s="87"/>
      <c r="D29" s="29"/>
    </row>
    <row r="30" spans="1:4" ht="37.5" customHeight="1" x14ac:dyDescent="0.25">
      <c r="A30" s="74" t="s">
        <v>19</v>
      </c>
      <c r="B30" s="75"/>
      <c r="C30" s="76"/>
      <c r="D30" s="29"/>
    </row>
    <row r="31" spans="1:4" ht="15.75" x14ac:dyDescent="0.25">
      <c r="A31" s="85" t="s">
        <v>42</v>
      </c>
      <c r="B31" s="86"/>
      <c r="C31" s="87"/>
      <c r="D31" s="29"/>
    </row>
    <row r="32" spans="1:4" ht="69.75" customHeight="1" x14ac:dyDescent="0.25">
      <c r="A32" s="74" t="s">
        <v>43</v>
      </c>
      <c r="B32" s="75"/>
      <c r="C32" s="76"/>
      <c r="D32" s="29"/>
    </row>
    <row r="33" spans="1:4" ht="53.25" customHeight="1" x14ac:dyDescent="0.25">
      <c r="A33" s="40" t="s">
        <v>47</v>
      </c>
      <c r="B33" s="39">
        <f>C33*640.2*12</f>
        <v>32880.672000000006</v>
      </c>
      <c r="C33" s="39">
        <v>4.28</v>
      </c>
      <c r="D33" s="29"/>
    </row>
    <row r="34" spans="1:4" ht="15.75" x14ac:dyDescent="0.25">
      <c r="A34" s="91" t="s">
        <v>20</v>
      </c>
      <c r="B34" s="92"/>
      <c r="C34" s="93"/>
      <c r="D34" s="29"/>
    </row>
    <row r="35" spans="1:4" ht="81.75" customHeight="1" x14ac:dyDescent="0.25">
      <c r="A35" s="94" t="s">
        <v>21</v>
      </c>
      <c r="B35" s="95"/>
      <c r="C35" s="96"/>
      <c r="D35" s="29"/>
    </row>
    <row r="36" spans="1:4" ht="38.25" customHeight="1" x14ac:dyDescent="0.25">
      <c r="A36" s="74" t="s">
        <v>22</v>
      </c>
      <c r="B36" s="75"/>
      <c r="C36" s="76"/>
      <c r="D36" s="29"/>
    </row>
    <row r="37" spans="1:4" ht="15.75" x14ac:dyDescent="0.25">
      <c r="A37" s="91" t="s">
        <v>23</v>
      </c>
      <c r="B37" s="92"/>
      <c r="C37" s="93"/>
      <c r="D37" s="29"/>
    </row>
    <row r="38" spans="1:4" ht="66" customHeight="1" x14ac:dyDescent="0.25">
      <c r="A38" s="94" t="s">
        <v>80</v>
      </c>
      <c r="B38" s="95"/>
      <c r="C38" s="96"/>
      <c r="D38" s="29"/>
    </row>
    <row r="39" spans="1:4" ht="36.75" customHeight="1" x14ac:dyDescent="0.25">
      <c r="A39" s="74" t="s">
        <v>22</v>
      </c>
      <c r="B39" s="75"/>
      <c r="C39" s="76"/>
      <c r="D39" s="29"/>
    </row>
    <row r="40" spans="1:4" ht="33" customHeight="1" x14ac:dyDescent="0.25">
      <c r="A40" s="85" t="s">
        <v>44</v>
      </c>
      <c r="B40" s="86"/>
      <c r="C40" s="87"/>
      <c r="D40" s="29"/>
    </row>
    <row r="41" spans="1:4" ht="153" customHeight="1" x14ac:dyDescent="0.25">
      <c r="A41" s="94" t="s">
        <v>68</v>
      </c>
      <c r="B41" s="95"/>
      <c r="C41" s="96"/>
      <c r="D41" s="29"/>
    </row>
    <row r="42" spans="1:4" ht="38.25" customHeight="1" x14ac:dyDescent="0.25">
      <c r="A42" s="74" t="s">
        <v>48</v>
      </c>
      <c r="B42" s="75"/>
      <c r="C42" s="76"/>
      <c r="D42" s="29"/>
    </row>
    <row r="43" spans="1:4" ht="15.75" customHeight="1" x14ac:dyDescent="0.25">
      <c r="A43" s="85" t="s">
        <v>49</v>
      </c>
      <c r="B43" s="86"/>
      <c r="C43" s="87"/>
      <c r="D43" s="29"/>
    </row>
    <row r="44" spans="1:4" ht="54.75" customHeight="1" x14ac:dyDescent="0.25">
      <c r="A44" s="94" t="s">
        <v>50</v>
      </c>
      <c r="B44" s="95"/>
      <c r="C44" s="96"/>
      <c r="D44" s="29"/>
    </row>
    <row r="45" spans="1:4" ht="42.75" customHeight="1" x14ac:dyDescent="0.25">
      <c r="A45" s="74" t="s">
        <v>22</v>
      </c>
      <c r="B45" s="75"/>
      <c r="C45" s="76"/>
      <c r="D45" s="29"/>
    </row>
    <row r="46" spans="1:4" ht="19.5" customHeight="1" x14ac:dyDescent="0.25">
      <c r="A46" s="85" t="s">
        <v>78</v>
      </c>
      <c r="B46" s="86"/>
      <c r="C46" s="87"/>
      <c r="D46" s="29"/>
    </row>
    <row r="47" spans="1:4" ht="69" customHeight="1" x14ac:dyDescent="0.25">
      <c r="A47" s="94" t="s">
        <v>51</v>
      </c>
      <c r="B47" s="95"/>
      <c r="C47" s="96"/>
      <c r="D47" s="29"/>
    </row>
    <row r="48" spans="1:4" ht="36" customHeight="1" x14ac:dyDescent="0.25">
      <c r="A48" s="74" t="s">
        <v>52</v>
      </c>
      <c r="B48" s="75"/>
      <c r="C48" s="76"/>
      <c r="D48" s="29"/>
    </row>
    <row r="49" spans="1:4" ht="36" customHeight="1" x14ac:dyDescent="0.25">
      <c r="A49" s="103" t="s">
        <v>81</v>
      </c>
      <c r="B49" s="104"/>
      <c r="C49" s="105"/>
      <c r="D49" s="29"/>
    </row>
    <row r="50" spans="1:4" ht="15" customHeight="1" x14ac:dyDescent="0.25">
      <c r="A50" s="100" t="s">
        <v>53</v>
      </c>
      <c r="B50" s="101"/>
      <c r="C50" s="102"/>
      <c r="D50" s="29"/>
    </row>
    <row r="51" spans="1:4" ht="15.75" x14ac:dyDescent="0.25">
      <c r="A51" s="41" t="s">
        <v>54</v>
      </c>
      <c r="B51" s="39">
        <f>C51*640.2*12</f>
        <v>20435.184000000001</v>
      </c>
      <c r="C51" s="39">
        <v>2.66</v>
      </c>
      <c r="D51" s="29"/>
    </row>
    <row r="52" spans="1:4" ht="26.25" customHeight="1" x14ac:dyDescent="0.25">
      <c r="A52" s="97" t="s">
        <v>82</v>
      </c>
      <c r="B52" s="98"/>
      <c r="C52" s="99"/>
      <c r="D52" s="29"/>
    </row>
    <row r="53" spans="1:4" ht="21.75" customHeight="1" x14ac:dyDescent="0.25">
      <c r="A53" s="68" t="s">
        <v>79</v>
      </c>
      <c r="B53" s="69"/>
      <c r="C53" s="70"/>
      <c r="D53" s="29"/>
    </row>
    <row r="54" spans="1:4" ht="33" customHeight="1" x14ac:dyDescent="0.25">
      <c r="A54" s="68" t="s">
        <v>55</v>
      </c>
      <c r="B54" s="69"/>
      <c r="C54" s="70"/>
      <c r="D54" s="29"/>
    </row>
    <row r="55" spans="1:4" ht="15.75" x14ac:dyDescent="0.25">
      <c r="A55" s="68" t="s">
        <v>70</v>
      </c>
      <c r="B55" s="69"/>
      <c r="C55" s="70"/>
      <c r="D55" s="29"/>
    </row>
    <row r="56" spans="1:4" ht="24.75" customHeight="1" x14ac:dyDescent="0.25">
      <c r="A56" s="68" t="s">
        <v>56</v>
      </c>
      <c r="B56" s="69"/>
      <c r="C56" s="70"/>
      <c r="D56" s="29"/>
    </row>
    <row r="57" spans="1:4" ht="33.75" customHeight="1" x14ac:dyDescent="0.25">
      <c r="A57" s="71" t="s">
        <v>57</v>
      </c>
      <c r="B57" s="72"/>
      <c r="C57" s="73"/>
      <c r="D57" s="29"/>
    </row>
    <row r="58" spans="1:4" ht="66" customHeight="1" x14ac:dyDescent="0.25">
      <c r="A58" s="38" t="s">
        <v>58</v>
      </c>
      <c r="B58" s="39">
        <f>C58*640.2*12</f>
        <v>37720.584000000003</v>
      </c>
      <c r="C58" s="39">
        <v>4.91</v>
      </c>
      <c r="D58" s="29"/>
    </row>
    <row r="59" spans="1:4" ht="15.75" x14ac:dyDescent="0.25">
      <c r="A59" s="85" t="s">
        <v>83</v>
      </c>
      <c r="B59" s="86"/>
      <c r="C59" s="87"/>
      <c r="D59" s="29"/>
    </row>
    <row r="60" spans="1:4" ht="64.5" customHeight="1" x14ac:dyDescent="0.25">
      <c r="A60" s="68" t="s">
        <v>59</v>
      </c>
      <c r="B60" s="69"/>
      <c r="C60" s="70"/>
      <c r="D60" s="29"/>
    </row>
    <row r="61" spans="1:4" ht="33" customHeight="1" x14ac:dyDescent="0.25">
      <c r="A61" s="88" t="s">
        <v>72</v>
      </c>
      <c r="B61" s="89"/>
      <c r="C61" s="90"/>
      <c r="D61" s="29"/>
    </row>
    <row r="62" spans="1:4" ht="15.75" x14ac:dyDescent="0.25">
      <c r="A62" s="91" t="s">
        <v>84</v>
      </c>
      <c r="B62" s="92"/>
      <c r="C62" s="93"/>
      <c r="D62" s="29"/>
    </row>
    <row r="63" spans="1:4" ht="15.75" customHeight="1" x14ac:dyDescent="0.25">
      <c r="A63" s="68" t="s">
        <v>60</v>
      </c>
      <c r="B63" s="69"/>
      <c r="C63" s="70"/>
      <c r="D63" s="29"/>
    </row>
    <row r="64" spans="1:4" ht="15.75" customHeight="1" x14ac:dyDescent="0.25">
      <c r="A64" s="68" t="s">
        <v>73</v>
      </c>
      <c r="B64" s="69"/>
      <c r="C64" s="70"/>
      <c r="D64" s="29"/>
    </row>
    <row r="65" spans="1:4" ht="15.75" customHeight="1" x14ac:dyDescent="0.25">
      <c r="A65" s="68" t="s">
        <v>71</v>
      </c>
      <c r="B65" s="69"/>
      <c r="C65" s="70"/>
      <c r="D65" s="29"/>
    </row>
    <row r="66" spans="1:4" ht="15.75" customHeight="1" x14ac:dyDescent="0.25">
      <c r="A66" s="68" t="s">
        <v>74</v>
      </c>
      <c r="B66" s="69"/>
      <c r="C66" s="70"/>
      <c r="D66" s="29"/>
    </row>
    <row r="67" spans="1:4" ht="15.75" customHeight="1" x14ac:dyDescent="0.25">
      <c r="A67" s="71" t="s">
        <v>61</v>
      </c>
      <c r="B67" s="72"/>
      <c r="C67" s="73"/>
      <c r="D67" s="29"/>
    </row>
    <row r="68" spans="1:4" ht="31.5" x14ac:dyDescent="0.25">
      <c r="A68" s="42" t="s">
        <v>85</v>
      </c>
      <c r="B68" s="43">
        <f>C68*640.2*12</f>
        <v>21587.544000000002</v>
      </c>
      <c r="C68" s="44">
        <v>2.81</v>
      </c>
      <c r="D68" s="29"/>
    </row>
    <row r="69" spans="1:4" ht="15.75" x14ac:dyDescent="0.25">
      <c r="A69" s="63" t="s">
        <v>62</v>
      </c>
      <c r="B69" s="45"/>
      <c r="C69" s="46"/>
      <c r="D69" s="29"/>
    </row>
    <row r="70" spans="1:4" ht="56.25" customHeight="1" x14ac:dyDescent="0.25">
      <c r="A70" s="42" t="s">
        <v>86</v>
      </c>
      <c r="B70" s="43">
        <f>C70*640.2*12</f>
        <v>8988.4079999999994</v>
      </c>
      <c r="C70" s="44">
        <v>1.17</v>
      </c>
      <c r="D70" s="29"/>
    </row>
    <row r="71" spans="1:4" ht="17.25" customHeight="1" x14ac:dyDescent="0.25">
      <c r="A71" s="74" t="s">
        <v>76</v>
      </c>
      <c r="B71" s="75"/>
      <c r="C71" s="76"/>
      <c r="D71" s="29"/>
    </row>
    <row r="72" spans="1:4" ht="15.75" x14ac:dyDescent="0.25">
      <c r="A72" s="47" t="s">
        <v>63</v>
      </c>
      <c r="B72" s="59">
        <f>C72*640.2*12</f>
        <v>141893.92800000001</v>
      </c>
      <c r="C72" s="59">
        <f>C70+C68+C58+C51+C33+C7</f>
        <v>18.470000000000002</v>
      </c>
      <c r="D72" s="29"/>
    </row>
    <row r="73" spans="1:4" ht="15.75" x14ac:dyDescent="0.25">
      <c r="A73" s="48" t="s">
        <v>64</v>
      </c>
      <c r="B73" s="49">
        <f>C73*640.2*12</f>
        <v>14212.440000000002</v>
      </c>
      <c r="C73" s="49">
        <v>1.85</v>
      </c>
      <c r="D73" s="29"/>
    </row>
    <row r="74" spans="1:4" ht="15.75" x14ac:dyDescent="0.25">
      <c r="A74" s="38" t="s">
        <v>65</v>
      </c>
      <c r="B74" s="50">
        <f>B73+B72</f>
        <v>156106.36800000002</v>
      </c>
      <c r="C74" s="50">
        <f>C73+C72</f>
        <v>20.320000000000004</v>
      </c>
      <c r="D74" s="29"/>
    </row>
    <row r="75" spans="1:4" x14ac:dyDescent="0.25">
      <c r="A75" s="29"/>
      <c r="B75" s="29"/>
      <c r="C75" s="29"/>
      <c r="D75" s="29"/>
    </row>
    <row r="76" spans="1:4" x14ac:dyDescent="0.25">
      <c r="A76" s="29"/>
      <c r="B76" s="29"/>
      <c r="C76" s="29"/>
      <c r="D76" s="29"/>
    </row>
    <row r="77" spans="1:4" x14ac:dyDescent="0.25">
      <c r="A77" s="29"/>
      <c r="B77" s="29"/>
      <c r="C77" s="29"/>
      <c r="D77" s="29"/>
    </row>
    <row r="78" spans="1:4" x14ac:dyDescent="0.25">
      <c r="A78" s="29"/>
      <c r="B78" s="29"/>
      <c r="C78" s="29"/>
      <c r="D78" s="29"/>
    </row>
  </sheetData>
  <mergeCells count="62"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9:C49"/>
    <mergeCell ref="A43:C43"/>
    <mergeCell ref="A44:C44"/>
    <mergeCell ref="A45:C45"/>
    <mergeCell ref="A46:C46"/>
    <mergeCell ref="A47:C47"/>
    <mergeCell ref="A52:C52"/>
    <mergeCell ref="A53:C53"/>
    <mergeCell ref="A54:C54"/>
    <mergeCell ref="A55:C55"/>
    <mergeCell ref="A50:C50"/>
    <mergeCell ref="B1:C1"/>
    <mergeCell ref="A2:C2"/>
    <mergeCell ref="A3:C3"/>
    <mergeCell ref="A62:C62"/>
    <mergeCell ref="A71:C71"/>
    <mergeCell ref="A63:C63"/>
    <mergeCell ref="A64:C64"/>
    <mergeCell ref="A65:C65"/>
    <mergeCell ref="A66:C66"/>
    <mergeCell ref="A67:C67"/>
    <mergeCell ref="A56:C56"/>
    <mergeCell ref="A57:C57"/>
    <mergeCell ref="A59:C59"/>
    <mergeCell ref="A60:C60"/>
    <mergeCell ref="A61:C61"/>
    <mergeCell ref="A48:C48"/>
  </mergeCells>
  <pageMargins left="0.7" right="0.7" top="0.75" bottom="0.75" header="0.3" footer="0.3"/>
  <pageSetup paperSize="9" scale="65" fitToHeight="0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="75" zoomScaleNormal="75" workbookViewId="0">
      <selection sqref="A1:C3"/>
    </sheetView>
  </sheetViews>
  <sheetFormatPr defaultRowHeight="15" x14ac:dyDescent="0.25"/>
  <cols>
    <col min="1" max="1" width="89.5703125" customWidth="1"/>
    <col min="2" max="2" width="22.140625" customWidth="1"/>
    <col min="3" max="3" width="18.140625" customWidth="1"/>
    <col min="4" max="4" width="10.7109375" customWidth="1"/>
    <col min="5" max="5" width="6.7109375" customWidth="1"/>
    <col min="6" max="6" width="2.85546875" customWidth="1"/>
    <col min="7" max="7" width="1.7109375" customWidth="1"/>
    <col min="8" max="8" width="3.28515625" customWidth="1"/>
    <col min="9" max="9" width="1.85546875" customWidth="1"/>
    <col min="10" max="10" width="7.42578125" customWidth="1"/>
  </cols>
  <sheetData>
    <row r="1" spans="1:10" ht="18.75" x14ac:dyDescent="0.3">
      <c r="A1" s="32"/>
      <c r="B1" s="82" t="s">
        <v>75</v>
      </c>
      <c r="C1" s="83"/>
    </row>
    <row r="2" spans="1:10" ht="15.75" x14ac:dyDescent="0.3">
      <c r="A2" s="81" t="s">
        <v>87</v>
      </c>
      <c r="B2" s="84"/>
      <c r="C2" s="84"/>
    </row>
    <row r="3" spans="1:10" ht="18.75" x14ac:dyDescent="0.3">
      <c r="A3" s="80" t="s">
        <v>88</v>
      </c>
      <c r="B3" s="81"/>
      <c r="C3" s="81"/>
    </row>
    <row r="4" spans="1:10" ht="18.75" x14ac:dyDescent="0.3">
      <c r="A4" s="11"/>
      <c r="B4" s="30"/>
      <c r="C4" s="13"/>
    </row>
    <row r="5" spans="1:10" ht="90" customHeight="1" x14ac:dyDescent="0.25">
      <c r="A5" s="109" t="s">
        <v>11</v>
      </c>
      <c r="B5" s="117"/>
      <c r="C5" s="117"/>
      <c r="D5" s="52"/>
      <c r="E5" s="7"/>
      <c r="J5" s="21"/>
    </row>
    <row r="6" spans="1:10" ht="85.5" customHeight="1" x14ac:dyDescent="0.25">
      <c r="A6" s="35" t="s">
        <v>67</v>
      </c>
      <c r="B6" s="36" t="s">
        <v>45</v>
      </c>
      <c r="C6" s="37" t="s">
        <v>46</v>
      </c>
    </row>
    <row r="7" spans="1:10" ht="69" customHeight="1" x14ac:dyDescent="0.25">
      <c r="A7" s="38" t="s">
        <v>69</v>
      </c>
      <c r="B7" s="39">
        <f>C7*1287.7*12</f>
        <v>40794.336000000003</v>
      </c>
      <c r="C7" s="39">
        <v>2.64</v>
      </c>
    </row>
    <row r="8" spans="1:10" ht="34.5" customHeight="1" x14ac:dyDescent="0.25">
      <c r="A8" s="106" t="s">
        <v>77</v>
      </c>
      <c r="B8" s="107"/>
      <c r="C8" s="108"/>
    </row>
    <row r="9" spans="1:10" ht="15.75" x14ac:dyDescent="0.25">
      <c r="A9" s="85" t="s">
        <v>16</v>
      </c>
      <c r="B9" s="86"/>
      <c r="C9" s="87"/>
    </row>
    <row r="10" spans="1:10" ht="91.5" customHeight="1" x14ac:dyDescent="0.25">
      <c r="A10" s="74" t="s">
        <v>17</v>
      </c>
      <c r="B10" s="75"/>
      <c r="C10" s="76"/>
    </row>
    <row r="11" spans="1:10" ht="15.75" x14ac:dyDescent="0.25">
      <c r="A11" s="85" t="s">
        <v>24</v>
      </c>
      <c r="B11" s="86"/>
      <c r="C11" s="87"/>
    </row>
    <row r="12" spans="1:10" ht="78.75" customHeight="1" x14ac:dyDescent="0.25">
      <c r="A12" s="74" t="s">
        <v>25</v>
      </c>
      <c r="B12" s="75"/>
      <c r="C12" s="76"/>
    </row>
    <row r="13" spans="1:10" ht="15.75" x14ac:dyDescent="0.25">
      <c r="A13" s="85" t="s">
        <v>26</v>
      </c>
      <c r="B13" s="86"/>
      <c r="C13" s="87"/>
    </row>
    <row r="14" spans="1:10" ht="77.25" customHeight="1" x14ac:dyDescent="0.25">
      <c r="A14" s="74" t="s">
        <v>27</v>
      </c>
      <c r="B14" s="75"/>
      <c r="C14" s="76"/>
    </row>
    <row r="15" spans="1:10" ht="15.75" x14ac:dyDescent="0.25">
      <c r="A15" s="85" t="s">
        <v>28</v>
      </c>
      <c r="B15" s="86"/>
      <c r="C15" s="87"/>
    </row>
    <row r="16" spans="1:10" ht="148.5" customHeight="1" x14ac:dyDescent="0.25">
      <c r="A16" s="74" t="s">
        <v>29</v>
      </c>
      <c r="B16" s="75"/>
      <c r="C16" s="76"/>
    </row>
    <row r="17" spans="1:3" ht="15.75" x14ac:dyDescent="0.25">
      <c r="A17" s="85" t="s">
        <v>30</v>
      </c>
      <c r="B17" s="86"/>
      <c r="C17" s="87"/>
    </row>
    <row r="18" spans="1:3" ht="114" customHeight="1" x14ac:dyDescent="0.25">
      <c r="A18" s="74" t="s">
        <v>31</v>
      </c>
      <c r="B18" s="75"/>
      <c r="C18" s="76"/>
    </row>
    <row r="19" spans="1:3" ht="15.75" x14ac:dyDescent="0.25">
      <c r="A19" s="85" t="s">
        <v>18</v>
      </c>
      <c r="B19" s="86"/>
      <c r="C19" s="87"/>
    </row>
    <row r="20" spans="1:3" ht="224.25" customHeight="1" x14ac:dyDescent="0.25">
      <c r="A20" s="74" t="s">
        <v>32</v>
      </c>
      <c r="B20" s="75"/>
      <c r="C20" s="76"/>
    </row>
    <row r="21" spans="1:3" ht="15.75" x14ac:dyDescent="0.25">
      <c r="A21" s="85" t="s">
        <v>33</v>
      </c>
      <c r="B21" s="86"/>
      <c r="C21" s="87"/>
    </row>
    <row r="22" spans="1:3" ht="67.5" customHeight="1" x14ac:dyDescent="0.25">
      <c r="A22" s="74" t="s">
        <v>34</v>
      </c>
      <c r="B22" s="75"/>
      <c r="C22" s="76"/>
    </row>
    <row r="23" spans="1:3" ht="15.75" x14ac:dyDescent="0.25">
      <c r="A23" s="85" t="s">
        <v>35</v>
      </c>
      <c r="B23" s="86"/>
      <c r="C23" s="87"/>
    </row>
    <row r="24" spans="1:3" ht="108.75" customHeight="1" x14ac:dyDescent="0.25">
      <c r="A24" s="74" t="s">
        <v>36</v>
      </c>
      <c r="B24" s="75"/>
      <c r="C24" s="76"/>
    </row>
    <row r="25" spans="1:3" ht="15.75" x14ac:dyDescent="0.25">
      <c r="A25" s="85" t="s">
        <v>37</v>
      </c>
      <c r="B25" s="86"/>
      <c r="C25" s="87"/>
    </row>
    <row r="26" spans="1:3" ht="65.25" customHeight="1" x14ac:dyDescent="0.25">
      <c r="A26" s="74" t="s">
        <v>38</v>
      </c>
      <c r="B26" s="75"/>
      <c r="C26" s="76"/>
    </row>
    <row r="27" spans="1:3" ht="15.75" x14ac:dyDescent="0.25">
      <c r="A27" s="85" t="s">
        <v>39</v>
      </c>
      <c r="B27" s="86"/>
      <c r="C27" s="87"/>
    </row>
    <row r="28" spans="1:3" ht="48.75" customHeight="1" x14ac:dyDescent="0.25">
      <c r="A28" s="74" t="s">
        <v>40</v>
      </c>
      <c r="B28" s="75"/>
      <c r="C28" s="76"/>
    </row>
    <row r="29" spans="1:3" ht="15.75" x14ac:dyDescent="0.25">
      <c r="A29" s="85" t="s">
        <v>41</v>
      </c>
      <c r="B29" s="86"/>
      <c r="C29" s="87"/>
    </row>
    <row r="30" spans="1:3" ht="36" customHeight="1" x14ac:dyDescent="0.25">
      <c r="A30" s="74" t="s">
        <v>19</v>
      </c>
      <c r="B30" s="75"/>
      <c r="C30" s="76"/>
    </row>
    <row r="31" spans="1:3" ht="15.75" x14ac:dyDescent="0.25">
      <c r="A31" s="85" t="s">
        <v>42</v>
      </c>
      <c r="B31" s="86"/>
      <c r="C31" s="87"/>
    </row>
    <row r="32" spans="1:3" ht="64.5" customHeight="1" x14ac:dyDescent="0.25">
      <c r="A32" s="74" t="s">
        <v>43</v>
      </c>
      <c r="B32" s="75"/>
      <c r="C32" s="76"/>
    </row>
    <row r="33" spans="1:3" ht="54.75" customHeight="1" x14ac:dyDescent="0.25">
      <c r="A33" s="40" t="s">
        <v>47</v>
      </c>
      <c r="B33" s="39">
        <f>C33*1287.7*12</f>
        <v>58255.547999999995</v>
      </c>
      <c r="C33" s="39">
        <v>3.77</v>
      </c>
    </row>
    <row r="34" spans="1:3" ht="15.75" x14ac:dyDescent="0.25">
      <c r="A34" s="91" t="s">
        <v>20</v>
      </c>
      <c r="B34" s="92"/>
      <c r="C34" s="93"/>
    </row>
    <row r="35" spans="1:3" ht="80.25" customHeight="1" x14ac:dyDescent="0.25">
      <c r="A35" s="94" t="s">
        <v>21</v>
      </c>
      <c r="B35" s="95"/>
      <c r="C35" s="96"/>
    </row>
    <row r="36" spans="1:3" ht="39.75" customHeight="1" x14ac:dyDescent="0.25">
      <c r="A36" s="74" t="s">
        <v>22</v>
      </c>
      <c r="B36" s="75"/>
      <c r="C36" s="76"/>
    </row>
    <row r="37" spans="1:3" ht="23.25" customHeight="1" x14ac:dyDescent="0.25">
      <c r="A37" s="91" t="s">
        <v>23</v>
      </c>
      <c r="B37" s="92"/>
      <c r="C37" s="93"/>
    </row>
    <row r="38" spans="1:3" ht="68.25" customHeight="1" x14ac:dyDescent="0.25">
      <c r="A38" s="94" t="s">
        <v>80</v>
      </c>
      <c r="B38" s="95"/>
      <c r="C38" s="96"/>
    </row>
    <row r="39" spans="1:3" ht="31.5" customHeight="1" x14ac:dyDescent="0.25">
      <c r="A39" s="74" t="s">
        <v>22</v>
      </c>
      <c r="B39" s="75"/>
      <c r="C39" s="76"/>
    </row>
    <row r="40" spans="1:3" ht="16.5" customHeight="1" x14ac:dyDescent="0.25">
      <c r="A40" s="85" t="s">
        <v>44</v>
      </c>
      <c r="B40" s="86"/>
      <c r="C40" s="87"/>
    </row>
    <row r="41" spans="1:3" ht="145.5" customHeight="1" x14ac:dyDescent="0.25">
      <c r="A41" s="94" t="s">
        <v>68</v>
      </c>
      <c r="B41" s="95"/>
      <c r="C41" s="96"/>
    </row>
    <row r="42" spans="1:3" ht="37.5" customHeight="1" x14ac:dyDescent="0.25">
      <c r="A42" s="74" t="s">
        <v>48</v>
      </c>
      <c r="B42" s="75"/>
      <c r="C42" s="76"/>
    </row>
    <row r="43" spans="1:3" ht="15.75" x14ac:dyDescent="0.25">
      <c r="A43" s="85" t="s">
        <v>49</v>
      </c>
      <c r="B43" s="86"/>
      <c r="C43" s="87"/>
    </row>
    <row r="44" spans="1:3" ht="48.75" customHeight="1" x14ac:dyDescent="0.25">
      <c r="A44" s="94" t="s">
        <v>50</v>
      </c>
      <c r="B44" s="95"/>
      <c r="C44" s="96"/>
    </row>
    <row r="45" spans="1:3" ht="36" customHeight="1" x14ac:dyDescent="0.25">
      <c r="A45" s="74" t="s">
        <v>22</v>
      </c>
      <c r="B45" s="75"/>
      <c r="C45" s="76"/>
    </row>
    <row r="46" spans="1:3" ht="16.5" customHeight="1" x14ac:dyDescent="0.25">
      <c r="A46" s="85" t="s">
        <v>78</v>
      </c>
      <c r="B46" s="86"/>
      <c r="C46" s="87"/>
    </row>
    <row r="47" spans="1:3" ht="63.75" customHeight="1" x14ac:dyDescent="0.25">
      <c r="A47" s="94" t="s">
        <v>51</v>
      </c>
      <c r="B47" s="95"/>
      <c r="C47" s="96"/>
    </row>
    <row r="48" spans="1:3" ht="40.5" customHeight="1" x14ac:dyDescent="0.25">
      <c r="A48" s="74" t="s">
        <v>52</v>
      </c>
      <c r="B48" s="75"/>
      <c r="C48" s="76"/>
    </row>
    <row r="49" spans="1:3" ht="40.5" customHeight="1" x14ac:dyDescent="0.25">
      <c r="A49" s="103" t="s">
        <v>81</v>
      </c>
      <c r="B49" s="104"/>
      <c r="C49" s="105"/>
    </row>
    <row r="50" spans="1:3" ht="22.5" customHeight="1" x14ac:dyDescent="0.25">
      <c r="A50" s="100" t="s">
        <v>53</v>
      </c>
      <c r="B50" s="101"/>
      <c r="C50" s="102"/>
    </row>
    <row r="51" spans="1:3" ht="25.5" customHeight="1" x14ac:dyDescent="0.25">
      <c r="A51" s="41" t="s">
        <v>54</v>
      </c>
      <c r="B51" s="39">
        <f>C51*1287.7*12</f>
        <v>40948.86</v>
      </c>
      <c r="C51" s="39">
        <v>2.65</v>
      </c>
    </row>
    <row r="52" spans="1:3" ht="21" customHeight="1" x14ac:dyDescent="0.25">
      <c r="A52" s="97" t="s">
        <v>82</v>
      </c>
      <c r="B52" s="98"/>
      <c r="C52" s="99"/>
    </row>
    <row r="53" spans="1:3" ht="23.25" customHeight="1" x14ac:dyDescent="0.25">
      <c r="A53" s="68" t="s">
        <v>79</v>
      </c>
      <c r="B53" s="69"/>
      <c r="C53" s="70"/>
    </row>
    <row r="54" spans="1:3" ht="30.75" customHeight="1" x14ac:dyDescent="0.25">
      <c r="A54" s="68" t="s">
        <v>55</v>
      </c>
      <c r="B54" s="69"/>
      <c r="C54" s="70"/>
    </row>
    <row r="55" spans="1:3" ht="15.75" x14ac:dyDescent="0.25">
      <c r="A55" s="68" t="s">
        <v>70</v>
      </c>
      <c r="B55" s="69"/>
      <c r="C55" s="70"/>
    </row>
    <row r="56" spans="1:3" ht="24" customHeight="1" x14ac:dyDescent="0.25">
      <c r="A56" s="68" t="s">
        <v>56</v>
      </c>
      <c r="B56" s="69"/>
      <c r="C56" s="70"/>
    </row>
    <row r="57" spans="1:3" ht="24" customHeight="1" x14ac:dyDescent="0.25">
      <c r="A57" s="71" t="s">
        <v>57</v>
      </c>
      <c r="B57" s="72"/>
      <c r="C57" s="73"/>
    </row>
    <row r="58" spans="1:3" ht="66" customHeight="1" x14ac:dyDescent="0.25">
      <c r="A58" s="38" t="s">
        <v>58</v>
      </c>
      <c r="B58" s="39">
        <f>C58*1287.7*12</f>
        <v>56710.308000000005</v>
      </c>
      <c r="C58" s="39">
        <v>3.67</v>
      </c>
    </row>
    <row r="59" spans="1:3" ht="15.75" x14ac:dyDescent="0.25">
      <c r="A59" s="85" t="s">
        <v>83</v>
      </c>
      <c r="B59" s="86"/>
      <c r="C59" s="87"/>
    </row>
    <row r="60" spans="1:3" ht="59.25" customHeight="1" x14ac:dyDescent="0.25">
      <c r="A60" s="68" t="s">
        <v>59</v>
      </c>
      <c r="B60" s="69"/>
      <c r="C60" s="70"/>
    </row>
    <row r="61" spans="1:3" ht="35.25" customHeight="1" x14ac:dyDescent="0.25">
      <c r="A61" s="88" t="s">
        <v>72</v>
      </c>
      <c r="B61" s="89"/>
      <c r="C61" s="90"/>
    </row>
    <row r="62" spans="1:3" ht="15.75" x14ac:dyDescent="0.25">
      <c r="A62" s="91" t="s">
        <v>84</v>
      </c>
      <c r="B62" s="92"/>
      <c r="C62" s="93"/>
    </row>
    <row r="63" spans="1:3" ht="15.75" x14ac:dyDescent="0.25">
      <c r="A63" s="68" t="s">
        <v>60</v>
      </c>
      <c r="B63" s="69"/>
      <c r="C63" s="70"/>
    </row>
    <row r="64" spans="1:3" ht="21" customHeight="1" x14ac:dyDescent="0.25">
      <c r="A64" s="68" t="s">
        <v>73</v>
      </c>
      <c r="B64" s="69"/>
      <c r="C64" s="70"/>
    </row>
    <row r="65" spans="1:3" ht="15.75" x14ac:dyDescent="0.25">
      <c r="A65" s="68" t="s">
        <v>71</v>
      </c>
      <c r="B65" s="69"/>
      <c r="C65" s="70"/>
    </row>
    <row r="66" spans="1:3" ht="21.75" customHeight="1" x14ac:dyDescent="0.25">
      <c r="A66" s="68" t="s">
        <v>74</v>
      </c>
      <c r="B66" s="69"/>
      <c r="C66" s="70"/>
    </row>
    <row r="67" spans="1:3" ht="21" customHeight="1" x14ac:dyDescent="0.25">
      <c r="A67" s="71" t="s">
        <v>61</v>
      </c>
      <c r="B67" s="72"/>
      <c r="C67" s="73"/>
    </row>
    <row r="68" spans="1:3" ht="35.25" customHeight="1" x14ac:dyDescent="0.25">
      <c r="A68" s="42" t="s">
        <v>85</v>
      </c>
      <c r="B68" s="65">
        <f>C68*1287.7*12</f>
        <v>34767.9</v>
      </c>
      <c r="C68" s="44">
        <v>2.25</v>
      </c>
    </row>
    <row r="69" spans="1:3" ht="15.75" x14ac:dyDescent="0.25">
      <c r="A69" s="63" t="s">
        <v>62</v>
      </c>
      <c r="B69" s="45"/>
      <c r="C69" s="46"/>
    </row>
    <row r="70" spans="1:3" ht="46.5" customHeight="1" x14ac:dyDescent="0.25">
      <c r="A70" s="42" t="s">
        <v>86</v>
      </c>
      <c r="B70" s="39">
        <f>C70*1287.7*12</f>
        <v>18079.307999999997</v>
      </c>
      <c r="C70" s="64">
        <v>1.17</v>
      </c>
    </row>
    <row r="71" spans="1:3" ht="22.5" customHeight="1" x14ac:dyDescent="0.25">
      <c r="A71" s="74" t="s">
        <v>76</v>
      </c>
      <c r="B71" s="75"/>
      <c r="C71" s="76"/>
    </row>
    <row r="72" spans="1:3" ht="15.75" x14ac:dyDescent="0.25">
      <c r="A72" s="47" t="s">
        <v>63</v>
      </c>
      <c r="B72" s="59">
        <f>C72*1287.7*12</f>
        <v>249556.26</v>
      </c>
      <c r="C72" s="59">
        <f>C70+C68+C58+C51+C33+C7</f>
        <v>16.149999999999999</v>
      </c>
    </row>
    <row r="73" spans="1:3" ht="15.75" x14ac:dyDescent="0.25">
      <c r="A73" s="48" t="s">
        <v>64</v>
      </c>
      <c r="B73" s="39">
        <f>C73*1287.7*12</f>
        <v>25032.887999999999</v>
      </c>
      <c r="C73" s="49">
        <v>1.62</v>
      </c>
    </row>
    <row r="74" spans="1:3" ht="15.75" x14ac:dyDescent="0.25">
      <c r="A74" s="38" t="s">
        <v>65</v>
      </c>
      <c r="B74" s="50">
        <f>B73+B72</f>
        <v>274589.14799999999</v>
      </c>
      <c r="C74" s="50">
        <f>C73+C72</f>
        <v>17.77</v>
      </c>
    </row>
  </sheetData>
  <mergeCells count="62">
    <mergeCell ref="A12:C12"/>
    <mergeCell ref="A13:C13"/>
    <mergeCell ref="A14:C14"/>
    <mergeCell ref="A15:C15"/>
    <mergeCell ref="A16:C16"/>
    <mergeCell ref="A5:C5"/>
    <mergeCell ref="A8:C8"/>
    <mergeCell ref="A9:C9"/>
    <mergeCell ref="A10:C10"/>
    <mergeCell ref="A11:C11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9:C49"/>
    <mergeCell ref="A43:C43"/>
    <mergeCell ref="A44:C44"/>
    <mergeCell ref="A45:C45"/>
    <mergeCell ref="A46:C46"/>
    <mergeCell ref="A47:C47"/>
    <mergeCell ref="A52:C52"/>
    <mergeCell ref="A53:C53"/>
    <mergeCell ref="A54:C54"/>
    <mergeCell ref="A55:C55"/>
    <mergeCell ref="A50:C50"/>
    <mergeCell ref="B1:C1"/>
    <mergeCell ref="A2:C2"/>
    <mergeCell ref="A3:C3"/>
    <mergeCell ref="A67:C67"/>
    <mergeCell ref="A71:C71"/>
    <mergeCell ref="A62:C62"/>
    <mergeCell ref="A63:C63"/>
    <mergeCell ref="A64:C64"/>
    <mergeCell ref="A65:C65"/>
    <mergeCell ref="A66:C66"/>
    <mergeCell ref="A56:C56"/>
    <mergeCell ref="A57:C57"/>
    <mergeCell ref="A59:C59"/>
    <mergeCell ref="A60:C60"/>
    <mergeCell ref="A61:C61"/>
    <mergeCell ref="A48:C48"/>
  </mergeCells>
  <pageMargins left="0.7" right="0.7" top="0.75" bottom="0.75" header="0.3" footer="0.3"/>
  <pageSetup paperSize="9" scale="62" fitToHeight="0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="75" zoomScaleNormal="75" workbookViewId="0">
      <selection sqref="A1:C3"/>
    </sheetView>
  </sheetViews>
  <sheetFormatPr defaultRowHeight="15" x14ac:dyDescent="0.25"/>
  <cols>
    <col min="1" max="1" width="84.28515625" customWidth="1"/>
    <col min="2" max="3" width="20.28515625" customWidth="1"/>
    <col min="5" max="5" width="7.140625" customWidth="1"/>
    <col min="6" max="6" width="2.28515625" customWidth="1"/>
    <col min="7" max="7" width="3.5703125" customWidth="1"/>
    <col min="8" max="8" width="1.5703125" customWidth="1"/>
    <col min="9" max="9" width="3.7109375" customWidth="1"/>
  </cols>
  <sheetData>
    <row r="1" spans="1:10" ht="18.75" x14ac:dyDescent="0.3">
      <c r="A1" s="32"/>
      <c r="B1" s="82" t="s">
        <v>75</v>
      </c>
      <c r="C1" s="83"/>
    </row>
    <row r="2" spans="1:10" ht="15.75" x14ac:dyDescent="0.3">
      <c r="A2" s="81" t="s">
        <v>87</v>
      </c>
      <c r="B2" s="84"/>
      <c r="C2" s="84"/>
    </row>
    <row r="3" spans="1:10" ht="18.75" x14ac:dyDescent="0.3">
      <c r="A3" s="80" t="s">
        <v>88</v>
      </c>
      <c r="B3" s="81"/>
      <c r="C3" s="81"/>
    </row>
    <row r="4" spans="1:10" ht="18.75" x14ac:dyDescent="0.3">
      <c r="A4" s="11"/>
      <c r="B4" s="30"/>
      <c r="C4" s="13"/>
    </row>
    <row r="5" spans="1:10" ht="79.5" customHeight="1" x14ac:dyDescent="0.25">
      <c r="A5" s="109" t="s">
        <v>12</v>
      </c>
      <c r="B5" s="118"/>
      <c r="C5" s="118"/>
      <c r="D5" s="60"/>
      <c r="E5" s="7"/>
      <c r="J5" s="21"/>
    </row>
    <row r="6" spans="1:10" ht="80.25" customHeight="1" x14ac:dyDescent="0.25">
      <c r="A6" s="35" t="s">
        <v>67</v>
      </c>
      <c r="B6" s="36" t="s">
        <v>45</v>
      </c>
      <c r="C6" s="37" t="s">
        <v>46</v>
      </c>
      <c r="D6" s="58"/>
    </row>
    <row r="7" spans="1:10" ht="77.25" customHeight="1" x14ac:dyDescent="0.25">
      <c r="A7" s="38" t="s">
        <v>69</v>
      </c>
      <c r="B7" s="39">
        <f>C7*1733.6*12</f>
        <v>54920.447999999997</v>
      </c>
      <c r="C7" s="39">
        <v>2.64</v>
      </c>
    </row>
    <row r="8" spans="1:10" ht="41.25" customHeight="1" x14ac:dyDescent="0.25">
      <c r="A8" s="106" t="s">
        <v>77</v>
      </c>
      <c r="B8" s="107"/>
      <c r="C8" s="108"/>
    </row>
    <row r="9" spans="1:10" ht="15.75" x14ac:dyDescent="0.25">
      <c r="A9" s="85" t="s">
        <v>16</v>
      </c>
      <c r="B9" s="86"/>
      <c r="C9" s="87"/>
    </row>
    <row r="10" spans="1:10" ht="99" customHeight="1" x14ac:dyDescent="0.25">
      <c r="A10" s="74" t="s">
        <v>17</v>
      </c>
      <c r="B10" s="75"/>
      <c r="C10" s="76"/>
    </row>
    <row r="11" spans="1:10" ht="15.75" x14ac:dyDescent="0.25">
      <c r="A11" s="85" t="s">
        <v>24</v>
      </c>
      <c r="B11" s="86"/>
      <c r="C11" s="87"/>
    </row>
    <row r="12" spans="1:10" ht="87" customHeight="1" x14ac:dyDescent="0.25">
      <c r="A12" s="74" t="s">
        <v>25</v>
      </c>
      <c r="B12" s="75"/>
      <c r="C12" s="76"/>
    </row>
    <row r="13" spans="1:10" ht="15.75" x14ac:dyDescent="0.25">
      <c r="A13" s="85" t="s">
        <v>26</v>
      </c>
      <c r="B13" s="86"/>
      <c r="C13" s="87"/>
    </row>
    <row r="14" spans="1:10" ht="81" customHeight="1" x14ac:dyDescent="0.25">
      <c r="A14" s="74" t="s">
        <v>27</v>
      </c>
      <c r="B14" s="75"/>
      <c r="C14" s="76"/>
    </row>
    <row r="15" spans="1:10" ht="15.75" x14ac:dyDescent="0.25">
      <c r="A15" s="85" t="s">
        <v>28</v>
      </c>
      <c r="B15" s="86"/>
      <c r="C15" s="87"/>
    </row>
    <row r="16" spans="1:10" ht="146.25" customHeight="1" x14ac:dyDescent="0.25">
      <c r="A16" s="74" t="s">
        <v>29</v>
      </c>
      <c r="B16" s="75"/>
      <c r="C16" s="76"/>
    </row>
    <row r="17" spans="1:3" ht="15.75" x14ac:dyDescent="0.25">
      <c r="A17" s="85" t="s">
        <v>30</v>
      </c>
      <c r="B17" s="86"/>
      <c r="C17" s="87"/>
    </row>
    <row r="18" spans="1:3" ht="114.75" customHeight="1" x14ac:dyDescent="0.25">
      <c r="A18" s="74" t="s">
        <v>31</v>
      </c>
      <c r="B18" s="75"/>
      <c r="C18" s="76"/>
    </row>
    <row r="19" spans="1:3" ht="15.75" x14ac:dyDescent="0.25">
      <c r="A19" s="85" t="s">
        <v>18</v>
      </c>
      <c r="B19" s="86"/>
      <c r="C19" s="87"/>
    </row>
    <row r="20" spans="1:3" ht="230.25" customHeight="1" x14ac:dyDescent="0.25">
      <c r="A20" s="74" t="s">
        <v>32</v>
      </c>
      <c r="B20" s="75"/>
      <c r="C20" s="76"/>
    </row>
    <row r="21" spans="1:3" ht="15.75" x14ac:dyDescent="0.25">
      <c r="A21" s="85" t="s">
        <v>33</v>
      </c>
      <c r="B21" s="86"/>
      <c r="C21" s="87"/>
    </row>
    <row r="22" spans="1:3" ht="82.5" customHeight="1" x14ac:dyDescent="0.25">
      <c r="A22" s="74" t="s">
        <v>34</v>
      </c>
      <c r="B22" s="75"/>
      <c r="C22" s="76"/>
    </row>
    <row r="23" spans="1:3" ht="15.75" x14ac:dyDescent="0.25">
      <c r="A23" s="85" t="s">
        <v>35</v>
      </c>
      <c r="B23" s="86"/>
      <c r="C23" s="87"/>
    </row>
    <row r="24" spans="1:3" ht="116.25" customHeight="1" x14ac:dyDescent="0.25">
      <c r="A24" s="74" t="s">
        <v>36</v>
      </c>
      <c r="B24" s="75"/>
      <c r="C24" s="76"/>
    </row>
    <row r="25" spans="1:3" ht="15.75" x14ac:dyDescent="0.25">
      <c r="A25" s="85" t="s">
        <v>37</v>
      </c>
      <c r="B25" s="86"/>
      <c r="C25" s="87"/>
    </row>
    <row r="26" spans="1:3" ht="69" customHeight="1" x14ac:dyDescent="0.25">
      <c r="A26" s="74" t="s">
        <v>38</v>
      </c>
      <c r="B26" s="75"/>
      <c r="C26" s="76"/>
    </row>
    <row r="27" spans="1:3" ht="15.75" x14ac:dyDescent="0.25">
      <c r="A27" s="85" t="s">
        <v>39</v>
      </c>
      <c r="B27" s="86"/>
      <c r="C27" s="87"/>
    </row>
    <row r="28" spans="1:3" ht="46.5" customHeight="1" x14ac:dyDescent="0.25">
      <c r="A28" s="74" t="s">
        <v>40</v>
      </c>
      <c r="B28" s="75"/>
      <c r="C28" s="76"/>
    </row>
    <row r="29" spans="1:3" ht="15.75" x14ac:dyDescent="0.25">
      <c r="A29" s="85" t="s">
        <v>41</v>
      </c>
      <c r="B29" s="86"/>
      <c r="C29" s="87"/>
    </row>
    <row r="30" spans="1:3" ht="30" customHeight="1" x14ac:dyDescent="0.25">
      <c r="A30" s="74" t="s">
        <v>19</v>
      </c>
      <c r="B30" s="75"/>
      <c r="C30" s="76"/>
    </row>
    <row r="31" spans="1:3" ht="15.75" x14ac:dyDescent="0.25">
      <c r="A31" s="85" t="s">
        <v>42</v>
      </c>
      <c r="B31" s="86"/>
      <c r="C31" s="87"/>
    </row>
    <row r="32" spans="1:3" ht="67.5" customHeight="1" x14ac:dyDescent="0.25">
      <c r="A32" s="74" t="s">
        <v>43</v>
      </c>
      <c r="B32" s="75"/>
      <c r="C32" s="76"/>
    </row>
    <row r="33" spans="1:3" ht="57" customHeight="1" x14ac:dyDescent="0.25">
      <c r="A33" s="40" t="s">
        <v>47</v>
      </c>
      <c r="B33" s="39">
        <f>C33*1733.6*12</f>
        <v>84460.991999999998</v>
      </c>
      <c r="C33" s="39">
        <v>4.0599999999999996</v>
      </c>
    </row>
    <row r="34" spans="1:3" ht="15.75" x14ac:dyDescent="0.25">
      <c r="A34" s="91" t="s">
        <v>20</v>
      </c>
      <c r="B34" s="92"/>
      <c r="C34" s="93"/>
    </row>
    <row r="35" spans="1:3" ht="81" customHeight="1" x14ac:dyDescent="0.25">
      <c r="A35" s="94" t="s">
        <v>21</v>
      </c>
      <c r="B35" s="95"/>
      <c r="C35" s="96"/>
    </row>
    <row r="36" spans="1:3" ht="33" customHeight="1" x14ac:dyDescent="0.25">
      <c r="A36" s="74" t="s">
        <v>22</v>
      </c>
      <c r="B36" s="75"/>
      <c r="C36" s="76"/>
    </row>
    <row r="37" spans="1:3" ht="15.75" x14ac:dyDescent="0.25">
      <c r="A37" s="91" t="s">
        <v>23</v>
      </c>
      <c r="B37" s="92"/>
      <c r="C37" s="93"/>
    </row>
    <row r="38" spans="1:3" ht="75.75" customHeight="1" x14ac:dyDescent="0.25">
      <c r="A38" s="94" t="s">
        <v>80</v>
      </c>
      <c r="B38" s="95"/>
      <c r="C38" s="96"/>
    </row>
    <row r="39" spans="1:3" ht="34.5" customHeight="1" x14ac:dyDescent="0.25">
      <c r="A39" s="74" t="s">
        <v>22</v>
      </c>
      <c r="B39" s="75"/>
      <c r="C39" s="76"/>
    </row>
    <row r="40" spans="1:3" ht="34.5" customHeight="1" x14ac:dyDescent="0.25">
      <c r="A40" s="85" t="s">
        <v>44</v>
      </c>
      <c r="B40" s="86"/>
      <c r="C40" s="87"/>
    </row>
    <row r="41" spans="1:3" ht="144.75" customHeight="1" x14ac:dyDescent="0.25">
      <c r="A41" s="94" t="s">
        <v>68</v>
      </c>
      <c r="B41" s="95"/>
      <c r="C41" s="96"/>
    </row>
    <row r="42" spans="1:3" ht="38.25" customHeight="1" x14ac:dyDescent="0.25">
      <c r="A42" s="74" t="s">
        <v>48</v>
      </c>
      <c r="B42" s="75"/>
      <c r="C42" s="76"/>
    </row>
    <row r="43" spans="1:3" ht="15.75" x14ac:dyDescent="0.25">
      <c r="A43" s="85" t="s">
        <v>49</v>
      </c>
      <c r="B43" s="86"/>
      <c r="C43" s="87"/>
    </row>
    <row r="44" spans="1:3" ht="51" customHeight="1" x14ac:dyDescent="0.25">
      <c r="A44" s="94" t="s">
        <v>50</v>
      </c>
      <c r="B44" s="95"/>
      <c r="C44" s="96"/>
    </row>
    <row r="45" spans="1:3" ht="36.75" customHeight="1" x14ac:dyDescent="0.25">
      <c r="A45" s="74" t="s">
        <v>22</v>
      </c>
      <c r="B45" s="75"/>
      <c r="C45" s="76"/>
    </row>
    <row r="46" spans="1:3" ht="24" customHeight="1" x14ac:dyDescent="0.25">
      <c r="A46" s="85" t="s">
        <v>78</v>
      </c>
      <c r="B46" s="86"/>
      <c r="C46" s="87"/>
    </row>
    <row r="47" spans="1:3" ht="71.25" customHeight="1" x14ac:dyDescent="0.25">
      <c r="A47" s="94" t="s">
        <v>51</v>
      </c>
      <c r="B47" s="95"/>
      <c r="C47" s="96"/>
    </row>
    <row r="48" spans="1:3" ht="37.5" customHeight="1" x14ac:dyDescent="0.25">
      <c r="A48" s="74" t="s">
        <v>52</v>
      </c>
      <c r="B48" s="75"/>
      <c r="C48" s="76"/>
    </row>
    <row r="49" spans="1:3" ht="37.5" customHeight="1" x14ac:dyDescent="0.25">
      <c r="A49" s="103" t="s">
        <v>81</v>
      </c>
      <c r="B49" s="104"/>
      <c r="C49" s="105"/>
    </row>
    <row r="50" spans="1:3" ht="29.25" customHeight="1" x14ac:dyDescent="0.25">
      <c r="A50" s="100" t="s">
        <v>53</v>
      </c>
      <c r="B50" s="101"/>
      <c r="C50" s="102"/>
    </row>
    <row r="51" spans="1:3" ht="21" customHeight="1" x14ac:dyDescent="0.25">
      <c r="A51" s="41" t="s">
        <v>54</v>
      </c>
      <c r="B51" s="39">
        <f>C51*1733.6*12</f>
        <v>69482.687999999995</v>
      </c>
      <c r="C51" s="39">
        <v>3.34</v>
      </c>
    </row>
    <row r="52" spans="1:3" ht="21" customHeight="1" x14ac:dyDescent="0.25">
      <c r="A52" s="97" t="s">
        <v>82</v>
      </c>
      <c r="B52" s="98"/>
      <c r="C52" s="99"/>
    </row>
    <row r="53" spans="1:3" ht="21.75" customHeight="1" x14ac:dyDescent="0.25">
      <c r="A53" s="68" t="s">
        <v>79</v>
      </c>
      <c r="B53" s="69"/>
      <c r="C53" s="70"/>
    </row>
    <row r="54" spans="1:3" ht="42" customHeight="1" x14ac:dyDescent="0.25">
      <c r="A54" s="68" t="s">
        <v>55</v>
      </c>
      <c r="B54" s="69"/>
      <c r="C54" s="70"/>
    </row>
    <row r="55" spans="1:3" ht="15.75" x14ac:dyDescent="0.25">
      <c r="A55" s="68" t="s">
        <v>70</v>
      </c>
      <c r="B55" s="69"/>
      <c r="C55" s="70"/>
    </row>
    <row r="56" spans="1:3" ht="19.5" customHeight="1" x14ac:dyDescent="0.25">
      <c r="A56" s="68" t="s">
        <v>56</v>
      </c>
      <c r="B56" s="69"/>
      <c r="C56" s="70"/>
    </row>
    <row r="57" spans="1:3" ht="35.25" customHeight="1" x14ac:dyDescent="0.25">
      <c r="A57" s="71" t="s">
        <v>57</v>
      </c>
      <c r="B57" s="72"/>
      <c r="C57" s="73"/>
    </row>
    <row r="58" spans="1:3" ht="74.25" customHeight="1" x14ac:dyDescent="0.25">
      <c r="A58" s="38" t="s">
        <v>58</v>
      </c>
      <c r="B58" s="39">
        <f>C58*1733.6*12</f>
        <v>61369.440000000002</v>
      </c>
      <c r="C58" s="39">
        <v>2.95</v>
      </c>
    </row>
    <row r="59" spans="1:3" ht="15.75" x14ac:dyDescent="0.25">
      <c r="A59" s="85" t="s">
        <v>83</v>
      </c>
      <c r="B59" s="86"/>
      <c r="C59" s="87"/>
    </row>
    <row r="60" spans="1:3" ht="68.25" customHeight="1" x14ac:dyDescent="0.25">
      <c r="A60" s="68" t="s">
        <v>59</v>
      </c>
      <c r="B60" s="69"/>
      <c r="C60" s="70"/>
    </row>
    <row r="61" spans="1:3" ht="37.5" customHeight="1" x14ac:dyDescent="0.25">
      <c r="A61" s="88" t="s">
        <v>72</v>
      </c>
      <c r="B61" s="89"/>
      <c r="C61" s="90"/>
    </row>
    <row r="62" spans="1:3" ht="18.75" customHeight="1" x14ac:dyDescent="0.25">
      <c r="A62" s="91" t="s">
        <v>84</v>
      </c>
      <c r="B62" s="92"/>
      <c r="C62" s="93"/>
    </row>
    <row r="63" spans="1:3" ht="23.25" customHeight="1" x14ac:dyDescent="0.25">
      <c r="A63" s="68" t="s">
        <v>60</v>
      </c>
      <c r="B63" s="69"/>
      <c r="C63" s="70"/>
    </row>
    <row r="64" spans="1:3" ht="18" customHeight="1" x14ac:dyDescent="0.25">
      <c r="A64" s="68" t="s">
        <v>73</v>
      </c>
      <c r="B64" s="69"/>
      <c r="C64" s="70"/>
    </row>
    <row r="65" spans="1:3" ht="19.5" customHeight="1" x14ac:dyDescent="0.25">
      <c r="A65" s="68" t="s">
        <v>71</v>
      </c>
      <c r="B65" s="69"/>
      <c r="C65" s="70"/>
    </row>
    <row r="66" spans="1:3" ht="21" customHeight="1" x14ac:dyDescent="0.25">
      <c r="A66" s="68" t="s">
        <v>74</v>
      </c>
      <c r="B66" s="69"/>
      <c r="C66" s="70"/>
    </row>
    <row r="67" spans="1:3" ht="20.25" customHeight="1" x14ac:dyDescent="0.25">
      <c r="A67" s="71" t="s">
        <v>61</v>
      </c>
      <c r="B67" s="72"/>
      <c r="C67" s="73"/>
    </row>
    <row r="68" spans="1:3" ht="36" customHeight="1" x14ac:dyDescent="0.25">
      <c r="A68" s="42" t="s">
        <v>85</v>
      </c>
      <c r="B68" s="65">
        <f>C68*1733.6*12</f>
        <v>53672.256000000001</v>
      </c>
      <c r="C68" s="44">
        <v>2.58</v>
      </c>
    </row>
    <row r="69" spans="1:3" ht="15.75" x14ac:dyDescent="0.25">
      <c r="A69" s="63" t="s">
        <v>62</v>
      </c>
      <c r="B69" s="45"/>
      <c r="C69" s="46"/>
    </row>
    <row r="70" spans="1:3" ht="57" customHeight="1" x14ac:dyDescent="0.25">
      <c r="A70" s="42" t="s">
        <v>86</v>
      </c>
      <c r="B70" s="39">
        <f>C70*1733.6*12</f>
        <v>24339.743999999995</v>
      </c>
      <c r="C70" s="64">
        <v>1.17</v>
      </c>
    </row>
    <row r="71" spans="1:3" ht="24.75" customHeight="1" x14ac:dyDescent="0.25">
      <c r="A71" s="74" t="s">
        <v>76</v>
      </c>
      <c r="B71" s="75"/>
      <c r="C71" s="76"/>
    </row>
    <row r="72" spans="1:3" ht="15.75" x14ac:dyDescent="0.25">
      <c r="A72" s="47" t="s">
        <v>63</v>
      </c>
      <c r="B72" s="39">
        <f>C72*1733.6*12</f>
        <v>348245.56799999997</v>
      </c>
      <c r="C72" s="59">
        <f>C70+C68+C58+C51+C33+C7</f>
        <v>16.739999999999998</v>
      </c>
    </row>
    <row r="73" spans="1:3" ht="15.75" x14ac:dyDescent="0.25">
      <c r="A73" s="48" t="s">
        <v>64</v>
      </c>
      <c r="B73" s="39">
        <f>C73*1733.6*12</f>
        <v>34741.343999999997</v>
      </c>
      <c r="C73" s="49">
        <v>1.67</v>
      </c>
    </row>
    <row r="74" spans="1:3" ht="15.75" x14ac:dyDescent="0.25">
      <c r="A74" s="38" t="s">
        <v>65</v>
      </c>
      <c r="B74" s="50">
        <f>B73+B72</f>
        <v>382986.91199999995</v>
      </c>
      <c r="C74" s="50">
        <f>C73+C72</f>
        <v>18.409999999999997</v>
      </c>
    </row>
  </sheetData>
  <mergeCells count="62"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53:C53"/>
    <mergeCell ref="A54:C54"/>
    <mergeCell ref="A55:C55"/>
    <mergeCell ref="A56:C56"/>
    <mergeCell ref="A44:C44"/>
    <mergeCell ref="A45:C45"/>
    <mergeCell ref="A46:C46"/>
    <mergeCell ref="A47:C47"/>
    <mergeCell ref="A48:C48"/>
    <mergeCell ref="A50:C50"/>
    <mergeCell ref="A49:C49"/>
    <mergeCell ref="B1:C1"/>
    <mergeCell ref="A2:C2"/>
    <mergeCell ref="A3:C3"/>
    <mergeCell ref="A71:C71"/>
    <mergeCell ref="A5:C5"/>
    <mergeCell ref="A63:C63"/>
    <mergeCell ref="A64:C64"/>
    <mergeCell ref="A65:C65"/>
    <mergeCell ref="A66:C66"/>
    <mergeCell ref="A67:C67"/>
    <mergeCell ref="A57:C57"/>
    <mergeCell ref="A59:C59"/>
    <mergeCell ref="A60:C60"/>
    <mergeCell ref="A61:C61"/>
    <mergeCell ref="A62:C62"/>
    <mergeCell ref="A52:C52"/>
  </mergeCells>
  <pageMargins left="0.7" right="0.7" top="0.75" bottom="0.75" header="0.3" footer="0.3"/>
  <pageSetup paperSize="9" scale="65" fitToHeight="0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="75" zoomScaleNormal="75" workbookViewId="0">
      <selection sqref="A1:C3"/>
    </sheetView>
  </sheetViews>
  <sheetFormatPr defaultRowHeight="15" x14ac:dyDescent="0.25"/>
  <cols>
    <col min="1" max="1" width="82.85546875" customWidth="1"/>
    <col min="2" max="2" width="17.85546875" customWidth="1"/>
    <col min="3" max="3" width="20.42578125" customWidth="1"/>
    <col min="4" max="4" width="11.140625" customWidth="1"/>
    <col min="5" max="5" width="8.28515625" customWidth="1"/>
    <col min="6" max="6" width="2.5703125" customWidth="1"/>
    <col min="7" max="7" width="1.7109375" customWidth="1"/>
    <col min="8" max="8" width="3.85546875" customWidth="1"/>
    <col min="9" max="9" width="2.140625" customWidth="1"/>
  </cols>
  <sheetData>
    <row r="1" spans="1:10" ht="18.75" x14ac:dyDescent="0.3">
      <c r="A1" s="32"/>
      <c r="B1" s="82" t="s">
        <v>75</v>
      </c>
      <c r="C1" s="83"/>
    </row>
    <row r="2" spans="1:10" ht="15.75" x14ac:dyDescent="0.3">
      <c r="A2" s="81" t="s">
        <v>87</v>
      </c>
      <c r="B2" s="84"/>
      <c r="C2" s="84"/>
    </row>
    <row r="3" spans="1:10" ht="18.75" x14ac:dyDescent="0.3">
      <c r="A3" s="80" t="s">
        <v>88</v>
      </c>
      <c r="B3" s="81"/>
      <c r="C3" s="81"/>
    </row>
    <row r="4" spans="1:10" ht="18.75" x14ac:dyDescent="0.3">
      <c r="A4" s="11"/>
      <c r="B4" s="30"/>
      <c r="C4" s="13"/>
    </row>
    <row r="5" spans="1:10" ht="81.75" customHeight="1" x14ac:dyDescent="0.25">
      <c r="A5" s="109" t="s">
        <v>13</v>
      </c>
      <c r="B5" s="109"/>
      <c r="C5" s="109"/>
      <c r="D5" s="119"/>
      <c r="E5" s="7"/>
      <c r="J5" s="21"/>
    </row>
    <row r="6" spans="1:10" ht="69.75" customHeight="1" x14ac:dyDescent="0.25">
      <c r="A6" s="35" t="s">
        <v>67</v>
      </c>
      <c r="B6" s="36" t="s">
        <v>45</v>
      </c>
      <c r="C6" s="37" t="s">
        <v>46</v>
      </c>
      <c r="D6" s="58"/>
    </row>
    <row r="7" spans="1:10" ht="76.5" customHeight="1" x14ac:dyDescent="0.25">
      <c r="A7" s="38" t="s">
        <v>69</v>
      </c>
      <c r="B7" s="39">
        <f>C7*1533.9*12</f>
        <v>48593.952000000005</v>
      </c>
      <c r="C7" s="39">
        <v>2.64</v>
      </c>
    </row>
    <row r="8" spans="1:10" ht="38.25" customHeight="1" x14ac:dyDescent="0.25">
      <c r="A8" s="106" t="s">
        <v>77</v>
      </c>
      <c r="B8" s="107"/>
      <c r="C8" s="108"/>
    </row>
    <row r="9" spans="1:10" ht="15.75" x14ac:dyDescent="0.25">
      <c r="A9" s="85" t="s">
        <v>16</v>
      </c>
      <c r="B9" s="86"/>
      <c r="C9" s="87"/>
    </row>
    <row r="10" spans="1:10" ht="80.25" customHeight="1" x14ac:dyDescent="0.25">
      <c r="A10" s="74" t="s">
        <v>17</v>
      </c>
      <c r="B10" s="75"/>
      <c r="C10" s="76"/>
    </row>
    <row r="11" spans="1:10" ht="15.75" x14ac:dyDescent="0.25">
      <c r="A11" s="85" t="s">
        <v>24</v>
      </c>
      <c r="B11" s="86"/>
      <c r="C11" s="87"/>
    </row>
    <row r="12" spans="1:10" ht="78.75" customHeight="1" x14ac:dyDescent="0.25">
      <c r="A12" s="74" t="s">
        <v>25</v>
      </c>
      <c r="B12" s="75"/>
      <c r="C12" s="76"/>
    </row>
    <row r="13" spans="1:10" ht="15.75" x14ac:dyDescent="0.25">
      <c r="A13" s="85" t="s">
        <v>26</v>
      </c>
      <c r="B13" s="86"/>
      <c r="C13" s="87"/>
    </row>
    <row r="14" spans="1:10" ht="81" customHeight="1" x14ac:dyDescent="0.25">
      <c r="A14" s="74" t="s">
        <v>27</v>
      </c>
      <c r="B14" s="75"/>
      <c r="C14" s="76"/>
    </row>
    <row r="15" spans="1:10" ht="15.75" x14ac:dyDescent="0.25">
      <c r="A15" s="85" t="s">
        <v>28</v>
      </c>
      <c r="B15" s="86"/>
      <c r="C15" s="87"/>
    </row>
    <row r="16" spans="1:10" ht="155.25" customHeight="1" x14ac:dyDescent="0.25">
      <c r="A16" s="74" t="s">
        <v>29</v>
      </c>
      <c r="B16" s="75"/>
      <c r="C16" s="76"/>
    </row>
    <row r="17" spans="1:3" ht="15.75" x14ac:dyDescent="0.25">
      <c r="A17" s="85" t="s">
        <v>30</v>
      </c>
      <c r="B17" s="86"/>
      <c r="C17" s="87"/>
    </row>
    <row r="18" spans="1:3" ht="129.75" customHeight="1" x14ac:dyDescent="0.25">
      <c r="A18" s="74" t="s">
        <v>31</v>
      </c>
      <c r="B18" s="75"/>
      <c r="C18" s="76"/>
    </row>
    <row r="19" spans="1:3" ht="15.75" x14ac:dyDescent="0.25">
      <c r="A19" s="85" t="s">
        <v>18</v>
      </c>
      <c r="B19" s="86"/>
      <c r="C19" s="87"/>
    </row>
    <row r="20" spans="1:3" ht="239.25" customHeight="1" x14ac:dyDescent="0.25">
      <c r="A20" s="74" t="s">
        <v>32</v>
      </c>
      <c r="B20" s="75"/>
      <c r="C20" s="76"/>
    </row>
    <row r="21" spans="1:3" ht="15.75" x14ac:dyDescent="0.25">
      <c r="A21" s="85" t="s">
        <v>33</v>
      </c>
      <c r="B21" s="86"/>
      <c r="C21" s="87"/>
    </row>
    <row r="22" spans="1:3" ht="86.25" customHeight="1" x14ac:dyDescent="0.25">
      <c r="A22" s="74" t="s">
        <v>34</v>
      </c>
      <c r="B22" s="75"/>
      <c r="C22" s="76"/>
    </row>
    <row r="23" spans="1:3" ht="15.75" x14ac:dyDescent="0.25">
      <c r="A23" s="85" t="s">
        <v>35</v>
      </c>
      <c r="B23" s="86"/>
      <c r="C23" s="87"/>
    </row>
    <row r="24" spans="1:3" ht="124.5" customHeight="1" x14ac:dyDescent="0.25">
      <c r="A24" s="74" t="s">
        <v>36</v>
      </c>
      <c r="B24" s="75"/>
      <c r="C24" s="76"/>
    </row>
    <row r="25" spans="1:3" ht="15.75" x14ac:dyDescent="0.25">
      <c r="A25" s="85" t="s">
        <v>37</v>
      </c>
      <c r="B25" s="86"/>
      <c r="C25" s="87"/>
    </row>
    <row r="26" spans="1:3" ht="75.75" customHeight="1" x14ac:dyDescent="0.25">
      <c r="A26" s="74" t="s">
        <v>38</v>
      </c>
      <c r="B26" s="75"/>
      <c r="C26" s="76"/>
    </row>
    <row r="27" spans="1:3" ht="15.75" x14ac:dyDescent="0.25">
      <c r="A27" s="85" t="s">
        <v>39</v>
      </c>
      <c r="B27" s="86"/>
      <c r="C27" s="87"/>
    </row>
    <row r="28" spans="1:3" ht="46.5" customHeight="1" x14ac:dyDescent="0.25">
      <c r="A28" s="74" t="s">
        <v>40</v>
      </c>
      <c r="B28" s="75"/>
      <c r="C28" s="76"/>
    </row>
    <row r="29" spans="1:3" ht="15.75" x14ac:dyDescent="0.25">
      <c r="A29" s="85" t="s">
        <v>41</v>
      </c>
      <c r="B29" s="86"/>
      <c r="C29" s="87"/>
    </row>
    <row r="30" spans="1:3" ht="33.75" customHeight="1" x14ac:dyDescent="0.25">
      <c r="A30" s="74" t="s">
        <v>19</v>
      </c>
      <c r="B30" s="75"/>
      <c r="C30" s="76"/>
    </row>
    <row r="31" spans="1:3" ht="15.75" x14ac:dyDescent="0.25">
      <c r="A31" s="85" t="s">
        <v>42</v>
      </c>
      <c r="B31" s="86"/>
      <c r="C31" s="87"/>
    </row>
    <row r="32" spans="1:3" ht="66.75" customHeight="1" x14ac:dyDescent="0.25">
      <c r="A32" s="74" t="s">
        <v>43</v>
      </c>
      <c r="B32" s="75"/>
      <c r="C32" s="76"/>
    </row>
    <row r="33" spans="1:3" ht="50.25" customHeight="1" x14ac:dyDescent="0.25">
      <c r="A33" s="40" t="s">
        <v>47</v>
      </c>
      <c r="B33" s="39">
        <f>C33*1533.9*12</f>
        <v>73811.268000000011</v>
      </c>
      <c r="C33" s="39">
        <v>4.01</v>
      </c>
    </row>
    <row r="34" spans="1:3" ht="15.75" x14ac:dyDescent="0.25">
      <c r="A34" s="91" t="s">
        <v>20</v>
      </c>
      <c r="B34" s="92"/>
      <c r="C34" s="93"/>
    </row>
    <row r="35" spans="1:3" ht="84.75" customHeight="1" x14ac:dyDescent="0.25">
      <c r="A35" s="94" t="s">
        <v>21</v>
      </c>
      <c r="B35" s="95"/>
      <c r="C35" s="96"/>
    </row>
    <row r="36" spans="1:3" ht="36" customHeight="1" x14ac:dyDescent="0.25">
      <c r="A36" s="74" t="s">
        <v>22</v>
      </c>
      <c r="B36" s="75"/>
      <c r="C36" s="76"/>
    </row>
    <row r="37" spans="1:3" ht="24" customHeight="1" x14ac:dyDescent="0.25">
      <c r="A37" s="91" t="s">
        <v>23</v>
      </c>
      <c r="B37" s="92"/>
      <c r="C37" s="93"/>
    </row>
    <row r="38" spans="1:3" ht="78.75" customHeight="1" x14ac:dyDescent="0.25">
      <c r="A38" s="94" t="s">
        <v>80</v>
      </c>
      <c r="B38" s="95"/>
      <c r="C38" s="96"/>
    </row>
    <row r="39" spans="1:3" ht="32.25" customHeight="1" x14ac:dyDescent="0.25">
      <c r="A39" s="74" t="s">
        <v>22</v>
      </c>
      <c r="B39" s="75"/>
      <c r="C39" s="76"/>
    </row>
    <row r="40" spans="1:3" ht="20.25" customHeight="1" x14ac:dyDescent="0.25">
      <c r="A40" s="85" t="s">
        <v>44</v>
      </c>
      <c r="B40" s="86"/>
      <c r="C40" s="87"/>
    </row>
    <row r="41" spans="1:3" ht="148.5" customHeight="1" x14ac:dyDescent="0.25">
      <c r="A41" s="94" t="s">
        <v>68</v>
      </c>
      <c r="B41" s="95"/>
      <c r="C41" s="96"/>
    </row>
    <row r="42" spans="1:3" ht="36.75" customHeight="1" x14ac:dyDescent="0.25">
      <c r="A42" s="74" t="s">
        <v>48</v>
      </c>
      <c r="B42" s="75"/>
      <c r="C42" s="76"/>
    </row>
    <row r="43" spans="1:3" ht="18.75" customHeight="1" x14ac:dyDescent="0.25">
      <c r="A43" s="85" t="s">
        <v>49</v>
      </c>
      <c r="B43" s="86"/>
      <c r="C43" s="87"/>
    </row>
    <row r="44" spans="1:3" ht="51.75" customHeight="1" x14ac:dyDescent="0.25">
      <c r="A44" s="94" t="s">
        <v>50</v>
      </c>
      <c r="B44" s="95"/>
      <c r="C44" s="96"/>
    </row>
    <row r="45" spans="1:3" ht="38.25" customHeight="1" x14ac:dyDescent="0.25">
      <c r="A45" s="74" t="s">
        <v>22</v>
      </c>
      <c r="B45" s="75"/>
      <c r="C45" s="76"/>
    </row>
    <row r="46" spans="1:3" ht="15.75" customHeight="1" x14ac:dyDescent="0.25">
      <c r="A46" s="85" t="s">
        <v>78</v>
      </c>
      <c r="B46" s="86"/>
      <c r="C46" s="87"/>
    </row>
    <row r="47" spans="1:3" ht="96" customHeight="1" x14ac:dyDescent="0.25">
      <c r="A47" s="94" t="s">
        <v>51</v>
      </c>
      <c r="B47" s="95"/>
      <c r="C47" s="96"/>
    </row>
    <row r="48" spans="1:3" ht="36.75" customHeight="1" x14ac:dyDescent="0.25">
      <c r="A48" s="74" t="s">
        <v>52</v>
      </c>
      <c r="B48" s="75"/>
      <c r="C48" s="76"/>
    </row>
    <row r="49" spans="1:3" ht="30" customHeight="1" x14ac:dyDescent="0.25">
      <c r="A49" s="103" t="s">
        <v>81</v>
      </c>
      <c r="B49" s="104"/>
      <c r="C49" s="105"/>
    </row>
    <row r="50" spans="1:3" ht="17.25" customHeight="1" x14ac:dyDescent="0.25">
      <c r="A50" s="100" t="s">
        <v>53</v>
      </c>
      <c r="B50" s="101"/>
      <c r="C50" s="102"/>
    </row>
    <row r="51" spans="1:3" ht="22.5" customHeight="1" x14ac:dyDescent="0.25">
      <c r="A51" s="41" t="s">
        <v>54</v>
      </c>
      <c r="B51" s="39">
        <f>C51*1533.9*12</f>
        <v>49146.156000000003</v>
      </c>
      <c r="C51" s="39">
        <v>2.67</v>
      </c>
    </row>
    <row r="52" spans="1:3" ht="27" customHeight="1" x14ac:dyDescent="0.25">
      <c r="A52" s="97" t="s">
        <v>82</v>
      </c>
      <c r="B52" s="98"/>
      <c r="C52" s="99"/>
    </row>
    <row r="53" spans="1:3" ht="19.5" customHeight="1" x14ac:dyDescent="0.25">
      <c r="A53" s="68" t="s">
        <v>79</v>
      </c>
      <c r="B53" s="69"/>
      <c r="C53" s="70"/>
    </row>
    <row r="54" spans="1:3" ht="33" customHeight="1" x14ac:dyDescent="0.25">
      <c r="A54" s="68" t="s">
        <v>55</v>
      </c>
      <c r="B54" s="69"/>
      <c r="C54" s="70"/>
    </row>
    <row r="55" spans="1:3" ht="15.75" x14ac:dyDescent="0.25">
      <c r="A55" s="68" t="s">
        <v>70</v>
      </c>
      <c r="B55" s="69"/>
      <c r="C55" s="70"/>
    </row>
    <row r="56" spans="1:3" ht="18.75" customHeight="1" x14ac:dyDescent="0.25">
      <c r="A56" s="68" t="s">
        <v>56</v>
      </c>
      <c r="B56" s="69"/>
      <c r="C56" s="70"/>
    </row>
    <row r="57" spans="1:3" ht="30.75" customHeight="1" x14ac:dyDescent="0.25">
      <c r="A57" s="71" t="s">
        <v>57</v>
      </c>
      <c r="B57" s="72"/>
      <c r="C57" s="73"/>
    </row>
    <row r="58" spans="1:3" ht="84" customHeight="1" x14ac:dyDescent="0.25">
      <c r="A58" s="38" t="s">
        <v>58</v>
      </c>
      <c r="B58" s="39">
        <f>C58*1533.9*12</f>
        <v>65344.14</v>
      </c>
      <c r="C58" s="39">
        <v>3.55</v>
      </c>
    </row>
    <row r="59" spans="1:3" ht="15.75" x14ac:dyDescent="0.25">
      <c r="A59" s="85" t="s">
        <v>83</v>
      </c>
      <c r="B59" s="86"/>
      <c r="C59" s="87"/>
    </row>
    <row r="60" spans="1:3" ht="74.25" customHeight="1" x14ac:dyDescent="0.25">
      <c r="A60" s="68" t="s">
        <v>59</v>
      </c>
      <c r="B60" s="69"/>
      <c r="C60" s="70"/>
    </row>
    <row r="61" spans="1:3" ht="36" customHeight="1" x14ac:dyDescent="0.25">
      <c r="A61" s="88" t="s">
        <v>72</v>
      </c>
      <c r="B61" s="89"/>
      <c r="C61" s="90"/>
    </row>
    <row r="62" spans="1:3" ht="15.75" x14ac:dyDescent="0.25">
      <c r="A62" s="91" t="s">
        <v>84</v>
      </c>
      <c r="B62" s="92"/>
      <c r="C62" s="93"/>
    </row>
    <row r="63" spans="1:3" ht="18" customHeight="1" x14ac:dyDescent="0.25">
      <c r="A63" s="68" t="s">
        <v>60</v>
      </c>
      <c r="B63" s="69"/>
      <c r="C63" s="70"/>
    </row>
    <row r="64" spans="1:3" ht="21" customHeight="1" x14ac:dyDescent="0.25">
      <c r="A64" s="68" t="s">
        <v>73</v>
      </c>
      <c r="B64" s="69"/>
      <c r="C64" s="70"/>
    </row>
    <row r="65" spans="1:3" ht="15.75" x14ac:dyDescent="0.25">
      <c r="A65" s="68" t="s">
        <v>71</v>
      </c>
      <c r="B65" s="69"/>
      <c r="C65" s="70"/>
    </row>
    <row r="66" spans="1:3" ht="20.25" customHeight="1" x14ac:dyDescent="0.25">
      <c r="A66" s="68" t="s">
        <v>74</v>
      </c>
      <c r="B66" s="69"/>
      <c r="C66" s="70"/>
    </row>
    <row r="67" spans="1:3" ht="18" customHeight="1" x14ac:dyDescent="0.25">
      <c r="A67" s="71" t="s">
        <v>61</v>
      </c>
      <c r="B67" s="72"/>
      <c r="C67" s="73"/>
    </row>
    <row r="68" spans="1:3" ht="45" customHeight="1" x14ac:dyDescent="0.25">
      <c r="A68" s="42" t="s">
        <v>85</v>
      </c>
      <c r="B68" s="65">
        <f>C68*1533.9*12</f>
        <v>46201.067999999999</v>
      </c>
      <c r="C68" s="44">
        <v>2.5099999999999998</v>
      </c>
    </row>
    <row r="69" spans="1:3" ht="18.75" customHeight="1" x14ac:dyDescent="0.25">
      <c r="A69" s="63" t="s">
        <v>62</v>
      </c>
      <c r="B69" s="45"/>
      <c r="C69" s="46"/>
    </row>
    <row r="70" spans="1:3" ht="51.75" customHeight="1" x14ac:dyDescent="0.25">
      <c r="A70" s="42" t="s">
        <v>86</v>
      </c>
      <c r="B70" s="39">
        <f>C70*1533.9*12</f>
        <v>21535.955999999998</v>
      </c>
      <c r="C70" s="64">
        <v>1.17</v>
      </c>
    </row>
    <row r="71" spans="1:3" ht="32.25" customHeight="1" x14ac:dyDescent="0.25">
      <c r="A71" s="74" t="s">
        <v>76</v>
      </c>
      <c r="B71" s="75"/>
      <c r="C71" s="76"/>
    </row>
    <row r="72" spans="1:3" ht="15.75" x14ac:dyDescent="0.25">
      <c r="A72" s="47" t="s">
        <v>63</v>
      </c>
      <c r="B72" s="39">
        <f>C72*1533.9*12</f>
        <v>304632.53999999998</v>
      </c>
      <c r="C72" s="59">
        <f>C70+C68+C58+C51+C33+C7</f>
        <v>16.549999999999997</v>
      </c>
    </row>
    <row r="73" spans="1:3" ht="15.75" x14ac:dyDescent="0.25">
      <c r="A73" s="48" t="s">
        <v>64</v>
      </c>
      <c r="B73" s="39">
        <f>C73*1533.9*12</f>
        <v>30555.288</v>
      </c>
      <c r="C73" s="49">
        <v>1.66</v>
      </c>
    </row>
    <row r="74" spans="1:3" ht="15.75" x14ac:dyDescent="0.25">
      <c r="A74" s="38" t="s">
        <v>65</v>
      </c>
      <c r="B74" s="50">
        <f>B73+B72</f>
        <v>335187.82799999998</v>
      </c>
      <c r="C74" s="50">
        <f>C73+C72</f>
        <v>18.209999999999997</v>
      </c>
    </row>
  </sheetData>
  <mergeCells count="62">
    <mergeCell ref="A23:C23"/>
    <mergeCell ref="A24:C24"/>
    <mergeCell ref="A25:C25"/>
    <mergeCell ref="A26:C26"/>
    <mergeCell ref="A18:C18"/>
    <mergeCell ref="A19:C19"/>
    <mergeCell ref="A20:C20"/>
    <mergeCell ref="A21:C21"/>
    <mergeCell ref="A22:C22"/>
    <mergeCell ref="A17:C17"/>
    <mergeCell ref="A12:C12"/>
    <mergeCell ref="A13:C13"/>
    <mergeCell ref="A14:C14"/>
    <mergeCell ref="A15:C15"/>
    <mergeCell ref="A16:C16"/>
    <mergeCell ref="A5:D5"/>
    <mergeCell ref="A8:C8"/>
    <mergeCell ref="A9:C9"/>
    <mergeCell ref="A10:C10"/>
    <mergeCell ref="A11:C11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9:C49"/>
    <mergeCell ref="A43:C43"/>
    <mergeCell ref="A44:C44"/>
    <mergeCell ref="A45:C45"/>
    <mergeCell ref="A46:C46"/>
    <mergeCell ref="A47:C47"/>
    <mergeCell ref="A52:C52"/>
    <mergeCell ref="A53:C53"/>
    <mergeCell ref="A54:C54"/>
    <mergeCell ref="A55:C55"/>
    <mergeCell ref="A50:C50"/>
    <mergeCell ref="B1:C1"/>
    <mergeCell ref="A2:C2"/>
    <mergeCell ref="A3:C3"/>
    <mergeCell ref="A62:C62"/>
    <mergeCell ref="A71:C71"/>
    <mergeCell ref="A63:C63"/>
    <mergeCell ref="A64:C64"/>
    <mergeCell ref="A65:C65"/>
    <mergeCell ref="A66:C66"/>
    <mergeCell ref="A67:C67"/>
    <mergeCell ref="A56:C56"/>
    <mergeCell ref="A57:C57"/>
    <mergeCell ref="A59:C59"/>
    <mergeCell ref="A60:C60"/>
    <mergeCell ref="A61:C61"/>
    <mergeCell ref="A48:C48"/>
  </mergeCells>
  <pageMargins left="0.7" right="0.7" top="0.75" bottom="0.75" header="0.3" footer="0.3"/>
  <pageSetup paperSize="9" scale="66" fitToHeight="0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="75" zoomScaleNormal="75" workbookViewId="0">
      <selection sqref="A1:C3"/>
    </sheetView>
  </sheetViews>
  <sheetFormatPr defaultRowHeight="15" x14ac:dyDescent="0.25"/>
  <cols>
    <col min="1" max="1" width="82.140625" customWidth="1"/>
    <col min="2" max="2" width="20.85546875" customWidth="1"/>
    <col min="3" max="3" width="23.28515625" customWidth="1"/>
    <col min="4" max="4" width="11.28515625" customWidth="1"/>
    <col min="5" max="5" width="7.85546875" customWidth="1"/>
    <col min="6" max="7" width="2.42578125" customWidth="1"/>
    <col min="8" max="8" width="1.7109375" customWidth="1"/>
    <col min="9" max="9" width="3.5703125" customWidth="1"/>
  </cols>
  <sheetData>
    <row r="1" spans="1:10" ht="18.75" customHeight="1" x14ac:dyDescent="0.3">
      <c r="A1" s="32"/>
      <c r="B1" s="82" t="s">
        <v>75</v>
      </c>
      <c r="C1" s="83"/>
    </row>
    <row r="2" spans="1:10" ht="15.75" customHeight="1" x14ac:dyDescent="0.3">
      <c r="A2" s="81" t="s">
        <v>87</v>
      </c>
      <c r="B2" s="84"/>
      <c r="C2" s="84"/>
    </row>
    <row r="3" spans="1:10" ht="18.75" x14ac:dyDescent="0.3">
      <c r="A3" s="80" t="s">
        <v>88</v>
      </c>
      <c r="B3" s="81"/>
      <c r="C3" s="81"/>
    </row>
    <row r="4" spans="1:10" ht="18.75" x14ac:dyDescent="0.3">
      <c r="A4" s="11"/>
      <c r="B4" s="30"/>
      <c r="C4" s="13"/>
    </row>
    <row r="5" spans="1:10" ht="88.5" customHeight="1" x14ac:dyDescent="0.25">
      <c r="A5" s="109" t="s">
        <v>14</v>
      </c>
      <c r="B5" s="110"/>
      <c r="C5" s="110"/>
      <c r="D5" s="33"/>
      <c r="E5" s="7"/>
      <c r="J5" s="21"/>
    </row>
    <row r="6" spans="1:10" ht="54" customHeight="1" x14ac:dyDescent="0.25">
      <c r="A6" s="35" t="s">
        <v>67</v>
      </c>
      <c r="B6" s="36" t="s">
        <v>45</v>
      </c>
      <c r="C6" s="37" t="s">
        <v>46</v>
      </c>
      <c r="D6" s="58"/>
    </row>
    <row r="7" spans="1:10" ht="70.5" customHeight="1" x14ac:dyDescent="0.25">
      <c r="A7" s="38" t="s">
        <v>69</v>
      </c>
      <c r="B7" s="39">
        <f>C7*1280.9*12</f>
        <v>40578.912000000004</v>
      </c>
      <c r="C7" s="39">
        <v>2.64</v>
      </c>
    </row>
    <row r="8" spans="1:10" ht="42" customHeight="1" x14ac:dyDescent="0.25">
      <c r="A8" s="106" t="s">
        <v>77</v>
      </c>
      <c r="B8" s="107"/>
      <c r="C8" s="108"/>
    </row>
    <row r="9" spans="1:10" ht="15.75" x14ac:dyDescent="0.25">
      <c r="A9" s="85" t="s">
        <v>16</v>
      </c>
      <c r="B9" s="86"/>
      <c r="C9" s="87"/>
    </row>
    <row r="10" spans="1:10" ht="98.25" customHeight="1" x14ac:dyDescent="0.25">
      <c r="A10" s="74" t="s">
        <v>17</v>
      </c>
      <c r="B10" s="75"/>
      <c r="C10" s="76"/>
    </row>
    <row r="11" spans="1:10" ht="15.75" x14ac:dyDescent="0.25">
      <c r="A11" s="85" t="s">
        <v>24</v>
      </c>
      <c r="B11" s="86"/>
      <c r="C11" s="87"/>
    </row>
    <row r="12" spans="1:10" ht="81" customHeight="1" x14ac:dyDescent="0.25">
      <c r="A12" s="74" t="s">
        <v>25</v>
      </c>
      <c r="B12" s="75"/>
      <c r="C12" s="76"/>
    </row>
    <row r="13" spans="1:10" ht="15.75" x14ac:dyDescent="0.25">
      <c r="A13" s="85" t="s">
        <v>26</v>
      </c>
      <c r="B13" s="86"/>
      <c r="C13" s="87"/>
    </row>
    <row r="14" spans="1:10" ht="79.5" customHeight="1" x14ac:dyDescent="0.25">
      <c r="A14" s="74" t="s">
        <v>27</v>
      </c>
      <c r="B14" s="75"/>
      <c r="C14" s="76"/>
    </row>
    <row r="15" spans="1:10" ht="15.75" x14ac:dyDescent="0.25">
      <c r="A15" s="85" t="s">
        <v>28</v>
      </c>
      <c r="B15" s="86"/>
      <c r="C15" s="87"/>
    </row>
    <row r="16" spans="1:10" ht="141.75" customHeight="1" x14ac:dyDescent="0.25">
      <c r="A16" s="74" t="s">
        <v>29</v>
      </c>
      <c r="B16" s="75"/>
      <c r="C16" s="76"/>
    </row>
    <row r="17" spans="1:3" ht="15.75" x14ac:dyDescent="0.25">
      <c r="A17" s="85" t="s">
        <v>30</v>
      </c>
      <c r="B17" s="86"/>
      <c r="C17" s="87"/>
    </row>
    <row r="18" spans="1:3" ht="108" customHeight="1" x14ac:dyDescent="0.25">
      <c r="A18" s="74" t="s">
        <v>31</v>
      </c>
      <c r="B18" s="75"/>
      <c r="C18" s="76"/>
    </row>
    <row r="19" spans="1:3" ht="15.75" x14ac:dyDescent="0.25">
      <c r="A19" s="85" t="s">
        <v>18</v>
      </c>
      <c r="B19" s="86"/>
      <c r="C19" s="87"/>
    </row>
    <row r="20" spans="1:3" ht="220.5" customHeight="1" x14ac:dyDescent="0.25">
      <c r="A20" s="74" t="s">
        <v>32</v>
      </c>
      <c r="B20" s="75"/>
      <c r="C20" s="76"/>
    </row>
    <row r="21" spans="1:3" ht="15.75" x14ac:dyDescent="0.25">
      <c r="A21" s="85" t="s">
        <v>33</v>
      </c>
      <c r="B21" s="86"/>
      <c r="C21" s="87"/>
    </row>
    <row r="22" spans="1:3" ht="75.75" customHeight="1" x14ac:dyDescent="0.25">
      <c r="A22" s="74" t="s">
        <v>34</v>
      </c>
      <c r="B22" s="75"/>
      <c r="C22" s="76"/>
    </row>
    <row r="23" spans="1:3" ht="15.75" x14ac:dyDescent="0.25">
      <c r="A23" s="85" t="s">
        <v>35</v>
      </c>
      <c r="B23" s="86"/>
      <c r="C23" s="87"/>
    </row>
    <row r="24" spans="1:3" ht="111.75" customHeight="1" x14ac:dyDescent="0.25">
      <c r="A24" s="74" t="s">
        <v>36</v>
      </c>
      <c r="B24" s="75"/>
      <c r="C24" s="76"/>
    </row>
    <row r="25" spans="1:3" ht="15.75" x14ac:dyDescent="0.25">
      <c r="A25" s="85" t="s">
        <v>37</v>
      </c>
      <c r="B25" s="86"/>
      <c r="C25" s="87"/>
    </row>
    <row r="26" spans="1:3" ht="64.5" customHeight="1" x14ac:dyDescent="0.25">
      <c r="A26" s="74" t="s">
        <v>38</v>
      </c>
      <c r="B26" s="75"/>
      <c r="C26" s="76"/>
    </row>
    <row r="27" spans="1:3" ht="15.75" x14ac:dyDescent="0.25">
      <c r="A27" s="85" t="s">
        <v>39</v>
      </c>
      <c r="B27" s="86"/>
      <c r="C27" s="87"/>
    </row>
    <row r="28" spans="1:3" ht="51.75" customHeight="1" x14ac:dyDescent="0.25">
      <c r="A28" s="74" t="s">
        <v>40</v>
      </c>
      <c r="B28" s="75"/>
      <c r="C28" s="76"/>
    </row>
    <row r="29" spans="1:3" ht="15.75" x14ac:dyDescent="0.25">
      <c r="A29" s="85" t="s">
        <v>41</v>
      </c>
      <c r="B29" s="86"/>
      <c r="C29" s="87"/>
    </row>
    <row r="30" spans="1:3" ht="34.5" customHeight="1" x14ac:dyDescent="0.25">
      <c r="A30" s="74" t="s">
        <v>19</v>
      </c>
      <c r="B30" s="75"/>
      <c r="C30" s="76"/>
    </row>
    <row r="31" spans="1:3" ht="15.75" x14ac:dyDescent="0.25">
      <c r="A31" s="85" t="s">
        <v>42</v>
      </c>
      <c r="B31" s="86"/>
      <c r="C31" s="87"/>
    </row>
    <row r="32" spans="1:3" ht="71.25" customHeight="1" x14ac:dyDescent="0.25">
      <c r="A32" s="74" t="s">
        <v>43</v>
      </c>
      <c r="B32" s="75"/>
      <c r="C32" s="76"/>
    </row>
    <row r="33" spans="1:3" ht="55.5" customHeight="1" x14ac:dyDescent="0.25">
      <c r="A33" s="40" t="s">
        <v>47</v>
      </c>
      <c r="B33" s="39">
        <f>C33*1280.9*12</f>
        <v>59177.58</v>
      </c>
      <c r="C33" s="39">
        <v>3.85</v>
      </c>
    </row>
    <row r="34" spans="1:3" ht="15.75" x14ac:dyDescent="0.25">
      <c r="A34" s="91" t="s">
        <v>20</v>
      </c>
      <c r="B34" s="92"/>
      <c r="C34" s="93"/>
    </row>
    <row r="35" spans="1:3" ht="89.25" customHeight="1" x14ac:dyDescent="0.25">
      <c r="A35" s="94" t="s">
        <v>21</v>
      </c>
      <c r="B35" s="95"/>
      <c r="C35" s="96"/>
    </row>
    <row r="36" spans="1:3" ht="34.5" customHeight="1" x14ac:dyDescent="0.25">
      <c r="A36" s="74" t="s">
        <v>22</v>
      </c>
      <c r="B36" s="75"/>
      <c r="C36" s="76"/>
    </row>
    <row r="37" spans="1:3" ht="20.25" customHeight="1" x14ac:dyDescent="0.25">
      <c r="A37" s="91" t="s">
        <v>23</v>
      </c>
      <c r="B37" s="92"/>
      <c r="C37" s="93"/>
    </row>
    <row r="38" spans="1:3" ht="68.25" customHeight="1" x14ac:dyDescent="0.25">
      <c r="A38" s="94" t="s">
        <v>80</v>
      </c>
      <c r="B38" s="95"/>
      <c r="C38" s="96"/>
    </row>
    <row r="39" spans="1:3" ht="36.75" customHeight="1" x14ac:dyDescent="0.25">
      <c r="A39" s="74" t="s">
        <v>22</v>
      </c>
      <c r="B39" s="75"/>
      <c r="C39" s="76"/>
    </row>
    <row r="40" spans="1:3" ht="21.75" customHeight="1" x14ac:dyDescent="0.25">
      <c r="A40" s="85" t="s">
        <v>44</v>
      </c>
      <c r="B40" s="86"/>
      <c r="C40" s="87"/>
    </row>
    <row r="41" spans="1:3" ht="143.25" customHeight="1" x14ac:dyDescent="0.25">
      <c r="A41" s="94" t="s">
        <v>68</v>
      </c>
      <c r="B41" s="95"/>
      <c r="C41" s="96"/>
    </row>
    <row r="42" spans="1:3" ht="36" customHeight="1" x14ac:dyDescent="0.25">
      <c r="A42" s="74" t="s">
        <v>48</v>
      </c>
      <c r="B42" s="75"/>
      <c r="C42" s="76"/>
    </row>
    <row r="43" spans="1:3" ht="21" customHeight="1" x14ac:dyDescent="0.25">
      <c r="A43" s="85" t="s">
        <v>49</v>
      </c>
      <c r="B43" s="86"/>
      <c r="C43" s="87"/>
    </row>
    <row r="44" spans="1:3" ht="54.75" customHeight="1" x14ac:dyDescent="0.25">
      <c r="A44" s="94" t="s">
        <v>50</v>
      </c>
      <c r="B44" s="95"/>
      <c r="C44" s="96"/>
    </row>
    <row r="45" spans="1:3" ht="30.75" customHeight="1" x14ac:dyDescent="0.25">
      <c r="A45" s="74" t="s">
        <v>22</v>
      </c>
      <c r="B45" s="75"/>
      <c r="C45" s="76"/>
    </row>
    <row r="46" spans="1:3" ht="21" customHeight="1" x14ac:dyDescent="0.25">
      <c r="A46" s="85" t="s">
        <v>78</v>
      </c>
      <c r="B46" s="86"/>
      <c r="C46" s="87"/>
    </row>
    <row r="47" spans="1:3" ht="71.25" customHeight="1" x14ac:dyDescent="0.25">
      <c r="A47" s="94" t="s">
        <v>51</v>
      </c>
      <c r="B47" s="95"/>
      <c r="C47" s="96"/>
    </row>
    <row r="48" spans="1:3" ht="36.75" customHeight="1" x14ac:dyDescent="0.25">
      <c r="A48" s="74" t="s">
        <v>52</v>
      </c>
      <c r="B48" s="75"/>
      <c r="C48" s="76"/>
    </row>
    <row r="49" spans="1:3" ht="36.75" customHeight="1" x14ac:dyDescent="0.25">
      <c r="A49" s="103" t="s">
        <v>81</v>
      </c>
      <c r="B49" s="104"/>
      <c r="C49" s="105"/>
    </row>
    <row r="50" spans="1:3" ht="21.75" customHeight="1" x14ac:dyDescent="0.25">
      <c r="A50" s="100" t="s">
        <v>53</v>
      </c>
      <c r="B50" s="101"/>
      <c r="C50" s="102"/>
    </row>
    <row r="51" spans="1:3" ht="21" customHeight="1" x14ac:dyDescent="0.25">
      <c r="A51" s="41" t="s">
        <v>54</v>
      </c>
      <c r="B51" s="39">
        <f>C51*1280.9*12</f>
        <v>40886.328000000009</v>
      </c>
      <c r="C51" s="39">
        <v>2.66</v>
      </c>
    </row>
    <row r="52" spans="1:3" ht="22.5" customHeight="1" x14ac:dyDescent="0.25">
      <c r="A52" s="97" t="s">
        <v>82</v>
      </c>
      <c r="B52" s="98"/>
      <c r="C52" s="99"/>
    </row>
    <row r="53" spans="1:3" ht="23.25" customHeight="1" x14ac:dyDescent="0.25">
      <c r="A53" s="68" t="s">
        <v>79</v>
      </c>
      <c r="B53" s="69"/>
      <c r="C53" s="70"/>
    </row>
    <row r="54" spans="1:3" ht="40.5" customHeight="1" x14ac:dyDescent="0.25">
      <c r="A54" s="68" t="s">
        <v>55</v>
      </c>
      <c r="B54" s="69"/>
      <c r="C54" s="70"/>
    </row>
    <row r="55" spans="1:3" ht="19.5" customHeight="1" x14ac:dyDescent="0.25">
      <c r="A55" s="68" t="s">
        <v>70</v>
      </c>
      <c r="B55" s="69"/>
      <c r="C55" s="70"/>
    </row>
    <row r="56" spans="1:3" ht="21.75" customHeight="1" x14ac:dyDescent="0.25">
      <c r="A56" s="68" t="s">
        <v>56</v>
      </c>
      <c r="B56" s="69"/>
      <c r="C56" s="70"/>
    </row>
    <row r="57" spans="1:3" ht="35.25" customHeight="1" x14ac:dyDescent="0.25">
      <c r="A57" s="71" t="s">
        <v>57</v>
      </c>
      <c r="B57" s="72"/>
      <c r="C57" s="73"/>
    </row>
    <row r="58" spans="1:3" ht="88.5" customHeight="1" x14ac:dyDescent="0.25">
      <c r="A58" s="38" t="s">
        <v>58</v>
      </c>
      <c r="B58" s="39">
        <f>C58*1280.9*12</f>
        <v>52568.135999999999</v>
      </c>
      <c r="C58" s="39">
        <v>3.42</v>
      </c>
    </row>
    <row r="59" spans="1:3" ht="15.75" x14ac:dyDescent="0.25">
      <c r="A59" s="85" t="s">
        <v>83</v>
      </c>
      <c r="B59" s="86"/>
      <c r="C59" s="87"/>
    </row>
    <row r="60" spans="1:3" ht="64.5" customHeight="1" x14ac:dyDescent="0.25">
      <c r="A60" s="68" t="s">
        <v>59</v>
      </c>
      <c r="B60" s="69"/>
      <c r="C60" s="70"/>
    </row>
    <row r="61" spans="1:3" ht="36.75" customHeight="1" x14ac:dyDescent="0.25">
      <c r="A61" s="88" t="s">
        <v>72</v>
      </c>
      <c r="B61" s="89"/>
      <c r="C61" s="90"/>
    </row>
    <row r="62" spans="1:3" ht="15.75" x14ac:dyDescent="0.25">
      <c r="A62" s="91" t="s">
        <v>84</v>
      </c>
      <c r="B62" s="92"/>
      <c r="C62" s="93"/>
    </row>
    <row r="63" spans="1:3" ht="19.5" customHeight="1" x14ac:dyDescent="0.25">
      <c r="A63" s="68" t="s">
        <v>60</v>
      </c>
      <c r="B63" s="69"/>
      <c r="C63" s="70"/>
    </row>
    <row r="64" spans="1:3" ht="24" customHeight="1" x14ac:dyDescent="0.25">
      <c r="A64" s="68" t="s">
        <v>73</v>
      </c>
      <c r="B64" s="69"/>
      <c r="C64" s="70"/>
    </row>
    <row r="65" spans="1:3" ht="18" customHeight="1" x14ac:dyDescent="0.25">
      <c r="A65" s="68" t="s">
        <v>71</v>
      </c>
      <c r="B65" s="69"/>
      <c r="C65" s="70"/>
    </row>
    <row r="66" spans="1:3" ht="21" customHeight="1" x14ac:dyDescent="0.25">
      <c r="A66" s="68" t="s">
        <v>74</v>
      </c>
      <c r="B66" s="69"/>
      <c r="C66" s="70"/>
    </row>
    <row r="67" spans="1:3" ht="23.25" customHeight="1" x14ac:dyDescent="0.25">
      <c r="A67" s="71" t="s">
        <v>61</v>
      </c>
      <c r="B67" s="72"/>
      <c r="C67" s="73"/>
    </row>
    <row r="68" spans="1:3" ht="46.5" customHeight="1" x14ac:dyDescent="0.25">
      <c r="A68" s="42" t="s">
        <v>85</v>
      </c>
      <c r="B68" s="65">
        <f>C68*1280.9*12</f>
        <v>35967.671999999999</v>
      </c>
      <c r="C68" s="44">
        <v>2.34</v>
      </c>
    </row>
    <row r="69" spans="1:3" ht="21.75" customHeight="1" x14ac:dyDescent="0.25">
      <c r="A69" s="63" t="s">
        <v>62</v>
      </c>
      <c r="B69" s="45"/>
      <c r="C69" s="46"/>
    </row>
    <row r="70" spans="1:3" ht="51.75" customHeight="1" x14ac:dyDescent="0.25">
      <c r="A70" s="42" t="s">
        <v>86</v>
      </c>
      <c r="B70" s="39">
        <f>C70*1280.9*12</f>
        <v>17983.835999999999</v>
      </c>
      <c r="C70" s="64">
        <v>1.17</v>
      </c>
    </row>
    <row r="71" spans="1:3" ht="23.25" customHeight="1" x14ac:dyDescent="0.25">
      <c r="A71" s="74" t="s">
        <v>76</v>
      </c>
      <c r="B71" s="75"/>
      <c r="C71" s="76"/>
    </row>
    <row r="72" spans="1:3" ht="15.75" x14ac:dyDescent="0.25">
      <c r="A72" s="47" t="s">
        <v>63</v>
      </c>
      <c r="B72" s="39">
        <f>C72*1280.9*12</f>
        <v>247162.46399999998</v>
      </c>
      <c r="C72" s="59">
        <f>C70+C68+C58+C51+C33+C7</f>
        <v>16.079999999999998</v>
      </c>
    </row>
    <row r="73" spans="1:3" ht="15.75" x14ac:dyDescent="0.25">
      <c r="A73" s="48" t="s">
        <v>64</v>
      </c>
      <c r="B73" s="39">
        <f>C73*1280.9*12</f>
        <v>24746.988000000005</v>
      </c>
      <c r="C73" s="49">
        <v>1.61</v>
      </c>
    </row>
    <row r="74" spans="1:3" ht="15.75" x14ac:dyDescent="0.25">
      <c r="A74" s="38" t="s">
        <v>65</v>
      </c>
      <c r="B74" s="50">
        <f>B73+B72</f>
        <v>271909.45199999999</v>
      </c>
      <c r="C74" s="50">
        <f>C73+C72</f>
        <v>17.689999999999998</v>
      </c>
    </row>
  </sheetData>
  <mergeCells count="62">
    <mergeCell ref="A12:C12"/>
    <mergeCell ref="A13:C13"/>
    <mergeCell ref="A14:C14"/>
    <mergeCell ref="A15:C15"/>
    <mergeCell ref="A16:C16"/>
    <mergeCell ref="A5:C5"/>
    <mergeCell ref="A8:C8"/>
    <mergeCell ref="A9:C9"/>
    <mergeCell ref="A10:C10"/>
    <mergeCell ref="A11:C11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9:C49"/>
    <mergeCell ref="A43:C43"/>
    <mergeCell ref="A44:C44"/>
    <mergeCell ref="A45:C45"/>
    <mergeCell ref="A46:C46"/>
    <mergeCell ref="A47:C47"/>
    <mergeCell ref="A52:C52"/>
    <mergeCell ref="A53:C53"/>
    <mergeCell ref="A54:C54"/>
    <mergeCell ref="A55:C55"/>
    <mergeCell ref="A50:C50"/>
    <mergeCell ref="B1:C1"/>
    <mergeCell ref="A2:C2"/>
    <mergeCell ref="A3:C3"/>
    <mergeCell ref="A67:C67"/>
    <mergeCell ref="A71:C71"/>
    <mergeCell ref="A62:C62"/>
    <mergeCell ref="A63:C63"/>
    <mergeCell ref="A64:C64"/>
    <mergeCell ref="A65:C65"/>
    <mergeCell ref="A66:C66"/>
    <mergeCell ref="A56:C56"/>
    <mergeCell ref="A57:C57"/>
    <mergeCell ref="A59:C59"/>
    <mergeCell ref="A60:C60"/>
    <mergeCell ref="A61:C61"/>
    <mergeCell ref="A48:C48"/>
  </mergeCells>
  <pageMargins left="0.7" right="0.7" top="0.75" bottom="0.75" header="0.3" footer="0.3"/>
  <pageSetup paperSize="9" scale="63" fitToHeight="0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zoomScale="80" zoomScaleNormal="80" workbookViewId="0">
      <selection activeCell="A77" sqref="A77:B77"/>
    </sheetView>
  </sheetViews>
  <sheetFormatPr defaultRowHeight="15" x14ac:dyDescent="0.25"/>
  <cols>
    <col min="1" max="1" width="81.5703125" customWidth="1"/>
    <col min="2" max="2" width="25.42578125" customWidth="1"/>
    <col min="3" max="3" width="20.42578125" customWidth="1"/>
    <col min="4" max="4" width="12.5703125" customWidth="1"/>
    <col min="5" max="5" width="6.42578125" customWidth="1"/>
    <col min="6" max="6" width="9.140625" hidden="1" customWidth="1"/>
    <col min="7" max="7" width="2.28515625" customWidth="1"/>
    <col min="8" max="8" width="0.85546875" customWidth="1"/>
    <col min="9" max="9" width="1.5703125" customWidth="1"/>
  </cols>
  <sheetData>
    <row r="1" spans="1:10" ht="18.75" x14ac:dyDescent="0.3">
      <c r="A1" s="32"/>
      <c r="B1" s="82" t="s">
        <v>75</v>
      </c>
      <c r="C1" s="83"/>
    </row>
    <row r="2" spans="1:10" ht="15.75" x14ac:dyDescent="0.3">
      <c r="A2" s="81" t="s">
        <v>87</v>
      </c>
      <c r="B2" s="84"/>
      <c r="C2" s="84"/>
    </row>
    <row r="3" spans="1:10" ht="18.75" x14ac:dyDescent="0.3">
      <c r="A3" s="80" t="s">
        <v>88</v>
      </c>
      <c r="B3" s="81"/>
      <c r="C3" s="81"/>
    </row>
    <row r="4" spans="1:10" ht="18.75" x14ac:dyDescent="0.3">
      <c r="A4" s="11"/>
      <c r="B4" s="30"/>
      <c r="C4" s="13"/>
    </row>
    <row r="5" spans="1:10" ht="78" customHeight="1" x14ac:dyDescent="0.25">
      <c r="A5" s="109" t="s">
        <v>15</v>
      </c>
      <c r="B5" s="118"/>
      <c r="C5" s="118"/>
      <c r="D5" s="33"/>
      <c r="E5" s="7"/>
      <c r="J5" s="21"/>
    </row>
    <row r="6" spans="1:10" ht="63.75" customHeight="1" x14ac:dyDescent="0.25">
      <c r="A6" s="35" t="s">
        <v>67</v>
      </c>
      <c r="B6" s="36" t="s">
        <v>45</v>
      </c>
      <c r="C6" s="37" t="s">
        <v>46</v>
      </c>
      <c r="D6" s="58"/>
    </row>
    <row r="7" spans="1:10" ht="69.75" customHeight="1" x14ac:dyDescent="0.25">
      <c r="A7" s="38" t="s">
        <v>69</v>
      </c>
      <c r="B7" s="39">
        <f>C7*1272.1*12</f>
        <v>40300.127999999997</v>
      </c>
      <c r="C7" s="39">
        <v>2.64</v>
      </c>
    </row>
    <row r="8" spans="1:10" ht="32.25" customHeight="1" x14ac:dyDescent="0.25">
      <c r="A8" s="106" t="s">
        <v>77</v>
      </c>
      <c r="B8" s="107"/>
      <c r="C8" s="108"/>
    </row>
    <row r="9" spans="1:10" ht="15.75" x14ac:dyDescent="0.25">
      <c r="A9" s="85" t="s">
        <v>16</v>
      </c>
      <c r="B9" s="86"/>
      <c r="C9" s="87"/>
    </row>
    <row r="10" spans="1:10" ht="96" customHeight="1" x14ac:dyDescent="0.25">
      <c r="A10" s="74" t="s">
        <v>17</v>
      </c>
      <c r="B10" s="75"/>
      <c r="C10" s="76"/>
    </row>
    <row r="11" spans="1:10" ht="15.75" x14ac:dyDescent="0.25">
      <c r="A11" s="85" t="s">
        <v>24</v>
      </c>
      <c r="B11" s="86"/>
      <c r="C11" s="87"/>
    </row>
    <row r="12" spans="1:10" ht="75" customHeight="1" x14ac:dyDescent="0.25">
      <c r="A12" s="74" t="s">
        <v>25</v>
      </c>
      <c r="B12" s="75"/>
      <c r="C12" s="76"/>
    </row>
    <row r="13" spans="1:10" ht="15.75" x14ac:dyDescent="0.25">
      <c r="A13" s="85" t="s">
        <v>26</v>
      </c>
      <c r="B13" s="86"/>
      <c r="C13" s="87"/>
    </row>
    <row r="14" spans="1:10" ht="76.5" customHeight="1" x14ac:dyDescent="0.25">
      <c r="A14" s="74" t="s">
        <v>27</v>
      </c>
      <c r="B14" s="75"/>
      <c r="C14" s="76"/>
    </row>
    <row r="15" spans="1:10" ht="15.75" x14ac:dyDescent="0.25">
      <c r="A15" s="85" t="s">
        <v>28</v>
      </c>
      <c r="B15" s="86"/>
      <c r="C15" s="87"/>
    </row>
    <row r="16" spans="1:10" ht="158.25" customHeight="1" x14ac:dyDescent="0.25">
      <c r="A16" s="74" t="s">
        <v>29</v>
      </c>
      <c r="B16" s="75"/>
      <c r="C16" s="76"/>
    </row>
    <row r="17" spans="1:3" ht="15.75" x14ac:dyDescent="0.25">
      <c r="A17" s="85" t="s">
        <v>30</v>
      </c>
      <c r="B17" s="86"/>
      <c r="C17" s="87"/>
    </row>
    <row r="18" spans="1:3" ht="121.5" customHeight="1" x14ac:dyDescent="0.25">
      <c r="A18" s="74" t="s">
        <v>31</v>
      </c>
      <c r="B18" s="75"/>
      <c r="C18" s="76"/>
    </row>
    <row r="19" spans="1:3" ht="15.75" x14ac:dyDescent="0.25">
      <c r="A19" s="85" t="s">
        <v>18</v>
      </c>
      <c r="B19" s="86"/>
      <c r="C19" s="87"/>
    </row>
    <row r="20" spans="1:3" ht="234.75" customHeight="1" x14ac:dyDescent="0.25">
      <c r="A20" s="74" t="s">
        <v>32</v>
      </c>
      <c r="B20" s="75"/>
      <c r="C20" s="76"/>
    </row>
    <row r="21" spans="1:3" ht="15.75" x14ac:dyDescent="0.25">
      <c r="A21" s="85" t="s">
        <v>33</v>
      </c>
      <c r="B21" s="86"/>
      <c r="C21" s="87"/>
    </row>
    <row r="22" spans="1:3" ht="77.25" customHeight="1" x14ac:dyDescent="0.25">
      <c r="A22" s="74" t="s">
        <v>34</v>
      </c>
      <c r="B22" s="75"/>
      <c r="C22" s="76"/>
    </row>
    <row r="23" spans="1:3" ht="15.75" x14ac:dyDescent="0.25">
      <c r="A23" s="85" t="s">
        <v>35</v>
      </c>
      <c r="B23" s="86"/>
      <c r="C23" s="87"/>
    </row>
    <row r="24" spans="1:3" ht="113.25" customHeight="1" x14ac:dyDescent="0.25">
      <c r="A24" s="74" t="s">
        <v>36</v>
      </c>
      <c r="B24" s="75"/>
      <c r="C24" s="76"/>
    </row>
    <row r="25" spans="1:3" ht="15.75" x14ac:dyDescent="0.25">
      <c r="A25" s="85" t="s">
        <v>37</v>
      </c>
      <c r="B25" s="86"/>
      <c r="C25" s="87"/>
    </row>
    <row r="26" spans="1:3" ht="77.25" customHeight="1" x14ac:dyDescent="0.25">
      <c r="A26" s="74" t="s">
        <v>38</v>
      </c>
      <c r="B26" s="75"/>
      <c r="C26" s="76"/>
    </row>
    <row r="27" spans="1:3" ht="15.75" x14ac:dyDescent="0.25">
      <c r="A27" s="85" t="s">
        <v>39</v>
      </c>
      <c r="B27" s="86"/>
      <c r="C27" s="87"/>
    </row>
    <row r="28" spans="1:3" ht="47.25" customHeight="1" x14ac:dyDescent="0.25">
      <c r="A28" s="74" t="s">
        <v>40</v>
      </c>
      <c r="B28" s="75"/>
      <c r="C28" s="76"/>
    </row>
    <row r="29" spans="1:3" ht="15.75" x14ac:dyDescent="0.25">
      <c r="A29" s="85" t="s">
        <v>41</v>
      </c>
      <c r="B29" s="86"/>
      <c r="C29" s="87"/>
    </row>
    <row r="30" spans="1:3" ht="32.25" customHeight="1" x14ac:dyDescent="0.25">
      <c r="A30" s="74" t="s">
        <v>19</v>
      </c>
      <c r="B30" s="75"/>
      <c r="C30" s="76"/>
    </row>
    <row r="31" spans="1:3" ht="15.75" x14ac:dyDescent="0.25">
      <c r="A31" s="85" t="s">
        <v>42</v>
      </c>
      <c r="B31" s="86"/>
      <c r="C31" s="87"/>
    </row>
    <row r="32" spans="1:3" ht="80.25" customHeight="1" x14ac:dyDescent="0.25">
      <c r="A32" s="74" t="s">
        <v>43</v>
      </c>
      <c r="B32" s="75"/>
      <c r="C32" s="76"/>
    </row>
    <row r="33" spans="1:3" ht="45.75" customHeight="1" x14ac:dyDescent="0.25">
      <c r="A33" s="40" t="s">
        <v>47</v>
      </c>
      <c r="B33" s="39">
        <f>C33*1272.1*12</f>
        <v>62282.015999999996</v>
      </c>
      <c r="C33" s="39">
        <v>4.08</v>
      </c>
    </row>
    <row r="34" spans="1:3" ht="15.75" x14ac:dyDescent="0.25">
      <c r="A34" s="91" t="s">
        <v>20</v>
      </c>
      <c r="B34" s="92"/>
      <c r="C34" s="93"/>
    </row>
    <row r="35" spans="1:3" ht="84" customHeight="1" x14ac:dyDescent="0.25">
      <c r="A35" s="94" t="s">
        <v>21</v>
      </c>
      <c r="B35" s="95"/>
      <c r="C35" s="96"/>
    </row>
    <row r="36" spans="1:3" ht="35.25" customHeight="1" x14ac:dyDescent="0.25">
      <c r="A36" s="74" t="s">
        <v>22</v>
      </c>
      <c r="B36" s="75"/>
      <c r="C36" s="76"/>
    </row>
    <row r="37" spans="1:3" ht="18.75" customHeight="1" x14ac:dyDescent="0.25">
      <c r="A37" s="91" t="s">
        <v>23</v>
      </c>
      <c r="B37" s="92"/>
      <c r="C37" s="93"/>
    </row>
    <row r="38" spans="1:3" ht="66.75" customHeight="1" x14ac:dyDescent="0.25">
      <c r="A38" s="94" t="s">
        <v>80</v>
      </c>
      <c r="B38" s="95"/>
      <c r="C38" s="96"/>
    </row>
    <row r="39" spans="1:3" ht="31.5" customHeight="1" x14ac:dyDescent="0.25">
      <c r="A39" s="74" t="s">
        <v>22</v>
      </c>
      <c r="B39" s="75"/>
      <c r="C39" s="76"/>
    </row>
    <row r="40" spans="1:3" ht="18" customHeight="1" x14ac:dyDescent="0.25">
      <c r="A40" s="85" t="s">
        <v>44</v>
      </c>
      <c r="B40" s="86"/>
      <c r="C40" s="87"/>
    </row>
    <row r="41" spans="1:3" ht="149.25" customHeight="1" x14ac:dyDescent="0.25">
      <c r="A41" s="94" t="s">
        <v>68</v>
      </c>
      <c r="B41" s="95"/>
      <c r="C41" s="96"/>
    </row>
    <row r="42" spans="1:3" ht="30" customHeight="1" x14ac:dyDescent="0.25">
      <c r="A42" s="74" t="s">
        <v>48</v>
      </c>
      <c r="B42" s="75"/>
      <c r="C42" s="76"/>
    </row>
    <row r="43" spans="1:3" ht="19.5" customHeight="1" x14ac:dyDescent="0.25">
      <c r="A43" s="85" t="s">
        <v>49</v>
      </c>
      <c r="B43" s="86"/>
      <c r="C43" s="87"/>
    </row>
    <row r="44" spans="1:3" ht="45" customHeight="1" x14ac:dyDescent="0.25">
      <c r="A44" s="94" t="s">
        <v>50</v>
      </c>
      <c r="B44" s="95"/>
      <c r="C44" s="96"/>
    </row>
    <row r="45" spans="1:3" ht="33" customHeight="1" x14ac:dyDescent="0.25">
      <c r="A45" s="74" t="s">
        <v>22</v>
      </c>
      <c r="B45" s="75"/>
      <c r="C45" s="76"/>
    </row>
    <row r="46" spans="1:3" ht="17.25" customHeight="1" x14ac:dyDescent="0.25">
      <c r="A46" s="85" t="s">
        <v>78</v>
      </c>
      <c r="B46" s="86"/>
      <c r="C46" s="87"/>
    </row>
    <row r="47" spans="1:3" ht="74.25" customHeight="1" x14ac:dyDescent="0.25">
      <c r="A47" s="94" t="s">
        <v>51</v>
      </c>
      <c r="B47" s="95"/>
      <c r="C47" s="96"/>
    </row>
    <row r="48" spans="1:3" ht="34.5" customHeight="1" x14ac:dyDescent="0.25">
      <c r="A48" s="74" t="s">
        <v>52</v>
      </c>
      <c r="B48" s="75"/>
      <c r="C48" s="76"/>
    </row>
    <row r="49" spans="1:3" ht="34.5" customHeight="1" x14ac:dyDescent="0.25">
      <c r="A49" s="103" t="s">
        <v>81</v>
      </c>
      <c r="B49" s="104"/>
      <c r="C49" s="105"/>
    </row>
    <row r="50" spans="1:3" ht="23.25" customHeight="1" x14ac:dyDescent="0.25">
      <c r="A50" s="100" t="s">
        <v>53</v>
      </c>
      <c r="B50" s="101"/>
      <c r="C50" s="102"/>
    </row>
    <row r="51" spans="1:3" ht="20.25" customHeight="1" x14ac:dyDescent="0.25">
      <c r="A51" s="41" t="s">
        <v>54</v>
      </c>
      <c r="B51" s="39">
        <f>C51*1272.1*12</f>
        <v>40910.736000000004</v>
      </c>
      <c r="C51" s="39">
        <v>2.68</v>
      </c>
    </row>
    <row r="52" spans="1:3" ht="18.75" customHeight="1" x14ac:dyDescent="0.25">
      <c r="A52" s="97" t="s">
        <v>82</v>
      </c>
      <c r="B52" s="98"/>
      <c r="C52" s="99"/>
    </row>
    <row r="53" spans="1:3" ht="16.5" customHeight="1" x14ac:dyDescent="0.25">
      <c r="A53" s="68" t="s">
        <v>79</v>
      </c>
      <c r="B53" s="69"/>
      <c r="C53" s="70"/>
    </row>
    <row r="54" spans="1:3" ht="33" customHeight="1" x14ac:dyDescent="0.25">
      <c r="A54" s="68" t="s">
        <v>55</v>
      </c>
      <c r="B54" s="69"/>
      <c r="C54" s="70"/>
    </row>
    <row r="55" spans="1:3" ht="14.25" customHeight="1" x14ac:dyDescent="0.25">
      <c r="A55" s="68" t="s">
        <v>70</v>
      </c>
      <c r="B55" s="69"/>
      <c r="C55" s="70"/>
    </row>
    <row r="56" spans="1:3" ht="12.75" customHeight="1" x14ac:dyDescent="0.25">
      <c r="A56" s="68" t="s">
        <v>56</v>
      </c>
      <c r="B56" s="69"/>
      <c r="C56" s="70"/>
    </row>
    <row r="57" spans="1:3" ht="34.5" customHeight="1" x14ac:dyDescent="0.25">
      <c r="A57" s="71" t="s">
        <v>57</v>
      </c>
      <c r="B57" s="72"/>
      <c r="C57" s="73"/>
    </row>
    <row r="58" spans="1:3" ht="89.25" customHeight="1" x14ac:dyDescent="0.25">
      <c r="A58" s="38" t="s">
        <v>58</v>
      </c>
      <c r="B58" s="39">
        <f>C58*1272.1*12</f>
        <v>67166.880000000005</v>
      </c>
      <c r="C58" s="39">
        <v>4.4000000000000004</v>
      </c>
    </row>
    <row r="59" spans="1:3" ht="15.75" x14ac:dyDescent="0.25">
      <c r="A59" s="85" t="s">
        <v>83</v>
      </c>
      <c r="B59" s="86"/>
      <c r="C59" s="87"/>
    </row>
    <row r="60" spans="1:3" ht="77.25" customHeight="1" x14ac:dyDescent="0.25">
      <c r="A60" s="68" t="s">
        <v>59</v>
      </c>
      <c r="B60" s="69"/>
      <c r="C60" s="70"/>
    </row>
    <row r="61" spans="1:3" ht="27.75" customHeight="1" x14ac:dyDescent="0.25">
      <c r="A61" s="88" t="s">
        <v>72</v>
      </c>
      <c r="B61" s="89"/>
      <c r="C61" s="90"/>
    </row>
    <row r="62" spans="1:3" ht="15.75" x14ac:dyDescent="0.25">
      <c r="A62" s="91" t="s">
        <v>84</v>
      </c>
      <c r="B62" s="92"/>
      <c r="C62" s="93"/>
    </row>
    <row r="63" spans="1:3" ht="18.75" customHeight="1" x14ac:dyDescent="0.25">
      <c r="A63" s="68" t="s">
        <v>60</v>
      </c>
      <c r="B63" s="69"/>
      <c r="C63" s="70"/>
    </row>
    <row r="64" spans="1:3" ht="16.5" customHeight="1" x14ac:dyDescent="0.25">
      <c r="A64" s="68" t="s">
        <v>73</v>
      </c>
      <c r="B64" s="69"/>
      <c r="C64" s="70"/>
    </row>
    <row r="65" spans="1:3" ht="18.75" customHeight="1" x14ac:dyDescent="0.25">
      <c r="A65" s="68" t="s">
        <v>71</v>
      </c>
      <c r="B65" s="69"/>
      <c r="C65" s="70"/>
    </row>
    <row r="66" spans="1:3" ht="17.25" customHeight="1" x14ac:dyDescent="0.25">
      <c r="A66" s="68" t="s">
        <v>74</v>
      </c>
      <c r="B66" s="69"/>
      <c r="C66" s="70"/>
    </row>
    <row r="67" spans="1:3" ht="20.25" customHeight="1" x14ac:dyDescent="0.25">
      <c r="A67" s="71" t="s">
        <v>61</v>
      </c>
      <c r="B67" s="72"/>
      <c r="C67" s="73"/>
    </row>
    <row r="68" spans="1:3" ht="31.5" customHeight="1" x14ac:dyDescent="0.25">
      <c r="A68" s="42" t="s">
        <v>85</v>
      </c>
      <c r="B68" s="65">
        <f>C68*1272.1*12</f>
        <v>39689.520000000004</v>
      </c>
      <c r="C68" s="44">
        <v>2.6</v>
      </c>
    </row>
    <row r="69" spans="1:3" ht="19.5" customHeight="1" x14ac:dyDescent="0.25">
      <c r="A69" s="63" t="s">
        <v>62</v>
      </c>
      <c r="B69" s="45"/>
      <c r="C69" s="46"/>
    </row>
    <row r="70" spans="1:3" ht="45.75" customHeight="1" x14ac:dyDescent="0.25">
      <c r="A70" s="42" t="s">
        <v>86</v>
      </c>
      <c r="B70" s="39">
        <f>C70*1272.1*12</f>
        <v>17860.283999999996</v>
      </c>
      <c r="C70" s="64">
        <v>1.17</v>
      </c>
    </row>
    <row r="71" spans="1:3" ht="16.5" customHeight="1" x14ac:dyDescent="0.25">
      <c r="A71" s="74" t="s">
        <v>76</v>
      </c>
      <c r="B71" s="75"/>
      <c r="C71" s="76"/>
    </row>
    <row r="72" spans="1:3" ht="15.75" x14ac:dyDescent="0.25">
      <c r="A72" s="47" t="s">
        <v>63</v>
      </c>
      <c r="B72" s="39">
        <f>C72*1272.1*12</f>
        <v>268209.56400000001</v>
      </c>
      <c r="C72" s="59">
        <f>C70+C68+C58+C51+C33+C7</f>
        <v>17.57</v>
      </c>
    </row>
    <row r="73" spans="1:3" ht="15.75" x14ac:dyDescent="0.25">
      <c r="A73" s="48" t="s">
        <v>64</v>
      </c>
      <c r="B73" s="39">
        <f>C73*1272.1*12</f>
        <v>26866.751999999997</v>
      </c>
      <c r="C73" s="49">
        <v>1.76</v>
      </c>
    </row>
    <row r="74" spans="1:3" ht="15.75" x14ac:dyDescent="0.25">
      <c r="A74" s="38" t="s">
        <v>65</v>
      </c>
      <c r="B74" s="50">
        <f>B73+B72</f>
        <v>295076.31599999999</v>
      </c>
      <c r="C74" s="50">
        <f>C73+C72</f>
        <v>19.330000000000002</v>
      </c>
    </row>
    <row r="77" spans="1:3" ht="21" x14ac:dyDescent="0.35">
      <c r="A77" s="66"/>
      <c r="B77" s="66"/>
      <c r="C77" s="67"/>
    </row>
    <row r="78" spans="1:3" x14ac:dyDescent="0.25">
      <c r="A78" s="29"/>
      <c r="C78" s="29"/>
    </row>
  </sheetData>
  <mergeCells count="62">
    <mergeCell ref="A12:C12"/>
    <mergeCell ref="A13:C13"/>
    <mergeCell ref="A14:C14"/>
    <mergeCell ref="A15:C15"/>
    <mergeCell ref="A16:C16"/>
    <mergeCell ref="A5:C5"/>
    <mergeCell ref="A8:C8"/>
    <mergeCell ref="A9:C9"/>
    <mergeCell ref="A10:C10"/>
    <mergeCell ref="A11:C11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9:C49"/>
    <mergeCell ref="A43:C43"/>
    <mergeCell ref="A44:C44"/>
    <mergeCell ref="A45:C45"/>
    <mergeCell ref="A46:C46"/>
    <mergeCell ref="A47:C47"/>
    <mergeCell ref="A52:C52"/>
    <mergeCell ref="A53:C53"/>
    <mergeCell ref="A54:C54"/>
    <mergeCell ref="A55:C55"/>
    <mergeCell ref="A50:C50"/>
    <mergeCell ref="B1:C1"/>
    <mergeCell ref="A2:C2"/>
    <mergeCell ref="A3:C3"/>
    <mergeCell ref="A67:C67"/>
    <mergeCell ref="A71:C71"/>
    <mergeCell ref="A62:C62"/>
    <mergeCell ref="A63:C63"/>
    <mergeCell ref="A64:C64"/>
    <mergeCell ref="A65:C65"/>
    <mergeCell ref="A66:C66"/>
    <mergeCell ref="A56:C56"/>
    <mergeCell ref="A57:C57"/>
    <mergeCell ref="A59:C59"/>
    <mergeCell ref="A60:C60"/>
    <mergeCell ref="A61:C61"/>
    <mergeCell ref="A48:C48"/>
  </mergeCells>
  <pageMargins left="0.7" right="0.7" top="0.75" bottom="0.75" header="0.3" footer="0.3"/>
  <pageSetup paperSize="9" scale="62" fitToHeight="0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zoomScale="77" zoomScaleNormal="77" workbookViewId="0">
      <pane ySplit="5" topLeftCell="A6" activePane="bottomLeft" state="frozen"/>
      <selection pane="bottomLeft" activeCell="B1" sqref="B1:C1"/>
    </sheetView>
  </sheetViews>
  <sheetFormatPr defaultRowHeight="15" x14ac:dyDescent="0.25"/>
  <cols>
    <col min="1" max="1" width="81.7109375" style="11" customWidth="1"/>
    <col min="2" max="2" width="17.28515625" style="11" customWidth="1"/>
    <col min="3" max="3" width="18.28515625" style="13" customWidth="1"/>
    <col min="4" max="4" width="18.28515625" customWidth="1"/>
  </cols>
  <sheetData>
    <row r="1" spans="1:15" ht="18.75" customHeight="1" x14ac:dyDescent="0.3">
      <c r="A1" s="32"/>
      <c r="B1" s="82" t="s">
        <v>75</v>
      </c>
      <c r="C1" s="83"/>
    </row>
    <row r="2" spans="1:15" ht="15.75" customHeight="1" x14ac:dyDescent="0.3">
      <c r="A2" s="81" t="s">
        <v>87</v>
      </c>
      <c r="B2" s="84"/>
      <c r="C2" s="84"/>
    </row>
    <row r="3" spans="1:15" ht="18.75" customHeight="1" x14ac:dyDescent="0.3">
      <c r="A3" s="80" t="s">
        <v>88</v>
      </c>
      <c r="B3" s="81"/>
      <c r="C3" s="81"/>
    </row>
    <row r="4" spans="1:15" ht="18.75" x14ac:dyDescent="0.3">
      <c r="B4" s="30"/>
    </row>
    <row r="5" spans="1:15" ht="79.5" customHeight="1" x14ac:dyDescent="0.25">
      <c r="A5" s="109" t="s">
        <v>0</v>
      </c>
      <c r="B5" s="110"/>
      <c r="C5" s="110"/>
      <c r="D5" s="33"/>
      <c r="E5" s="7"/>
      <c r="J5" s="12"/>
    </row>
    <row r="6" spans="1:15" ht="69" customHeight="1" x14ac:dyDescent="0.25">
      <c r="A6" s="35" t="s">
        <v>67</v>
      </c>
      <c r="B6" s="36" t="s">
        <v>45</v>
      </c>
      <c r="C6" s="37" t="s">
        <v>46</v>
      </c>
      <c r="D6" s="51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65.25" customHeight="1" x14ac:dyDescent="0.25">
      <c r="A7" s="38" t="s">
        <v>69</v>
      </c>
      <c r="B7" s="39">
        <f>C7*1232.4*12</f>
        <v>39338.207999999999</v>
      </c>
      <c r="C7" s="39">
        <v>2.66</v>
      </c>
      <c r="D7" s="29"/>
    </row>
    <row r="8" spans="1:15" ht="34.5" customHeight="1" x14ac:dyDescent="0.25">
      <c r="A8" s="106" t="s">
        <v>77</v>
      </c>
      <c r="B8" s="107"/>
      <c r="C8" s="108"/>
    </row>
    <row r="9" spans="1:15" ht="15.75" x14ac:dyDescent="0.25">
      <c r="A9" s="85" t="s">
        <v>16</v>
      </c>
      <c r="B9" s="86"/>
      <c r="C9" s="87"/>
    </row>
    <row r="10" spans="1:15" ht="93.75" customHeight="1" x14ac:dyDescent="0.25">
      <c r="A10" s="74" t="s">
        <v>17</v>
      </c>
      <c r="B10" s="75"/>
      <c r="C10" s="76"/>
    </row>
    <row r="11" spans="1:15" ht="15.75" x14ac:dyDescent="0.25">
      <c r="A11" s="85" t="s">
        <v>24</v>
      </c>
      <c r="B11" s="86"/>
      <c r="C11" s="87"/>
    </row>
    <row r="12" spans="1:15" ht="78" customHeight="1" x14ac:dyDescent="0.25">
      <c r="A12" s="74" t="s">
        <v>25</v>
      </c>
      <c r="B12" s="75"/>
      <c r="C12" s="76"/>
    </row>
    <row r="13" spans="1:15" ht="15.75" x14ac:dyDescent="0.25">
      <c r="A13" s="85" t="s">
        <v>26</v>
      </c>
      <c r="B13" s="86"/>
      <c r="C13" s="87"/>
    </row>
    <row r="14" spans="1:15" ht="81" customHeight="1" x14ac:dyDescent="0.25">
      <c r="A14" s="74" t="s">
        <v>27</v>
      </c>
      <c r="B14" s="75"/>
      <c r="C14" s="76"/>
    </row>
    <row r="15" spans="1:15" ht="15.75" x14ac:dyDescent="0.25">
      <c r="A15" s="85" t="s">
        <v>28</v>
      </c>
      <c r="B15" s="86"/>
      <c r="C15" s="87"/>
    </row>
    <row r="16" spans="1:15" ht="155.25" customHeight="1" x14ac:dyDescent="0.25">
      <c r="A16" s="74" t="s">
        <v>29</v>
      </c>
      <c r="B16" s="75"/>
      <c r="C16" s="76"/>
    </row>
    <row r="17" spans="1:3" ht="15.75" x14ac:dyDescent="0.25">
      <c r="A17" s="85" t="s">
        <v>30</v>
      </c>
      <c r="B17" s="86"/>
      <c r="C17" s="87"/>
    </row>
    <row r="18" spans="1:3" ht="129" customHeight="1" x14ac:dyDescent="0.25">
      <c r="A18" s="74" t="s">
        <v>31</v>
      </c>
      <c r="B18" s="75"/>
      <c r="C18" s="76"/>
    </row>
    <row r="19" spans="1:3" ht="15.75" x14ac:dyDescent="0.25">
      <c r="A19" s="85" t="s">
        <v>18</v>
      </c>
      <c r="B19" s="86"/>
      <c r="C19" s="87"/>
    </row>
    <row r="20" spans="1:3" ht="187.5" customHeight="1" x14ac:dyDescent="0.25">
      <c r="A20" s="74" t="s">
        <v>32</v>
      </c>
      <c r="B20" s="75"/>
      <c r="C20" s="76"/>
    </row>
    <row r="21" spans="1:3" ht="15.75" x14ac:dyDescent="0.25">
      <c r="A21" s="85" t="s">
        <v>33</v>
      </c>
      <c r="B21" s="86"/>
      <c r="C21" s="87"/>
    </row>
    <row r="22" spans="1:3" ht="73.5" customHeight="1" x14ac:dyDescent="0.25">
      <c r="A22" s="74" t="s">
        <v>34</v>
      </c>
      <c r="B22" s="75"/>
      <c r="C22" s="76"/>
    </row>
    <row r="23" spans="1:3" ht="15.75" x14ac:dyDescent="0.25">
      <c r="A23" s="85" t="s">
        <v>35</v>
      </c>
      <c r="B23" s="86"/>
      <c r="C23" s="87"/>
    </row>
    <row r="24" spans="1:3" ht="109.5" customHeight="1" x14ac:dyDescent="0.25">
      <c r="A24" s="74" t="s">
        <v>36</v>
      </c>
      <c r="B24" s="75"/>
      <c r="C24" s="76"/>
    </row>
    <row r="25" spans="1:3" ht="15.75" x14ac:dyDescent="0.25">
      <c r="A25" s="85" t="s">
        <v>37</v>
      </c>
      <c r="B25" s="86"/>
      <c r="C25" s="87"/>
    </row>
    <row r="26" spans="1:3" ht="76.5" customHeight="1" x14ac:dyDescent="0.25">
      <c r="A26" s="74" t="s">
        <v>38</v>
      </c>
      <c r="B26" s="75"/>
      <c r="C26" s="76"/>
    </row>
    <row r="27" spans="1:3" ht="15.75" x14ac:dyDescent="0.25">
      <c r="A27" s="85" t="s">
        <v>39</v>
      </c>
      <c r="B27" s="86"/>
      <c r="C27" s="87"/>
    </row>
    <row r="28" spans="1:3" ht="43.5" customHeight="1" x14ac:dyDescent="0.25">
      <c r="A28" s="74" t="s">
        <v>40</v>
      </c>
      <c r="B28" s="75"/>
      <c r="C28" s="76"/>
    </row>
    <row r="29" spans="1:3" ht="15.75" x14ac:dyDescent="0.25">
      <c r="A29" s="85" t="s">
        <v>41</v>
      </c>
      <c r="B29" s="86"/>
      <c r="C29" s="87"/>
    </row>
    <row r="30" spans="1:3" ht="32.25" customHeight="1" x14ac:dyDescent="0.25">
      <c r="A30" s="74" t="s">
        <v>19</v>
      </c>
      <c r="B30" s="75"/>
      <c r="C30" s="76"/>
    </row>
    <row r="31" spans="1:3" ht="15.75" x14ac:dyDescent="0.25">
      <c r="A31" s="85" t="s">
        <v>42</v>
      </c>
      <c r="B31" s="86"/>
      <c r="C31" s="87"/>
    </row>
    <row r="32" spans="1:3" ht="74.25" customHeight="1" x14ac:dyDescent="0.25">
      <c r="A32" s="74" t="s">
        <v>43</v>
      </c>
      <c r="B32" s="75"/>
      <c r="C32" s="76"/>
    </row>
    <row r="33" spans="1:3" ht="52.5" customHeight="1" x14ac:dyDescent="0.25">
      <c r="A33" s="40" t="s">
        <v>47</v>
      </c>
      <c r="B33" s="39">
        <f>C33*1232.4*12</f>
        <v>61817.183999999994</v>
      </c>
      <c r="C33" s="39">
        <v>4.18</v>
      </c>
    </row>
    <row r="34" spans="1:3" ht="15.75" x14ac:dyDescent="0.25">
      <c r="A34" s="91" t="s">
        <v>20</v>
      </c>
      <c r="B34" s="92"/>
      <c r="C34" s="93"/>
    </row>
    <row r="35" spans="1:3" ht="79.5" customHeight="1" x14ac:dyDescent="0.25">
      <c r="A35" s="94" t="s">
        <v>21</v>
      </c>
      <c r="B35" s="95"/>
      <c r="C35" s="96"/>
    </row>
    <row r="36" spans="1:3" ht="39" customHeight="1" x14ac:dyDescent="0.25">
      <c r="A36" s="74" t="s">
        <v>22</v>
      </c>
      <c r="B36" s="75"/>
      <c r="C36" s="76"/>
    </row>
    <row r="37" spans="1:3" ht="15.75" x14ac:dyDescent="0.25">
      <c r="A37" s="91" t="s">
        <v>23</v>
      </c>
      <c r="B37" s="92"/>
      <c r="C37" s="93"/>
    </row>
    <row r="38" spans="1:3" ht="81" customHeight="1" x14ac:dyDescent="0.25">
      <c r="A38" s="94" t="s">
        <v>80</v>
      </c>
      <c r="B38" s="95"/>
      <c r="C38" s="96"/>
    </row>
    <row r="39" spans="1:3" ht="35.25" customHeight="1" x14ac:dyDescent="0.25">
      <c r="A39" s="74" t="s">
        <v>22</v>
      </c>
      <c r="B39" s="75"/>
      <c r="C39" s="76"/>
    </row>
    <row r="40" spans="1:3" ht="15.75" x14ac:dyDescent="0.25">
      <c r="A40" s="85" t="s">
        <v>44</v>
      </c>
      <c r="B40" s="86"/>
      <c r="C40" s="87"/>
    </row>
    <row r="41" spans="1:3" ht="158.25" customHeight="1" x14ac:dyDescent="0.25">
      <c r="A41" s="94" t="s">
        <v>68</v>
      </c>
      <c r="B41" s="95"/>
      <c r="C41" s="96"/>
    </row>
    <row r="42" spans="1:3" ht="32.25" customHeight="1" x14ac:dyDescent="0.25">
      <c r="A42" s="74" t="s">
        <v>48</v>
      </c>
      <c r="B42" s="75"/>
      <c r="C42" s="76"/>
    </row>
    <row r="43" spans="1:3" ht="15.75" x14ac:dyDescent="0.25">
      <c r="A43" s="85" t="s">
        <v>49</v>
      </c>
      <c r="B43" s="86"/>
      <c r="C43" s="87"/>
    </row>
    <row r="44" spans="1:3" ht="52.5" customHeight="1" x14ac:dyDescent="0.25">
      <c r="A44" s="94" t="s">
        <v>50</v>
      </c>
      <c r="B44" s="95"/>
      <c r="C44" s="96"/>
    </row>
    <row r="45" spans="1:3" ht="36" customHeight="1" x14ac:dyDescent="0.25">
      <c r="A45" s="74" t="s">
        <v>22</v>
      </c>
      <c r="B45" s="75"/>
      <c r="C45" s="76"/>
    </row>
    <row r="46" spans="1:3" ht="15.75" x14ac:dyDescent="0.25">
      <c r="A46" s="85" t="s">
        <v>78</v>
      </c>
      <c r="B46" s="86"/>
      <c r="C46" s="87"/>
    </row>
    <row r="47" spans="1:3" ht="85.5" customHeight="1" x14ac:dyDescent="0.25">
      <c r="A47" s="94" t="s">
        <v>51</v>
      </c>
      <c r="B47" s="95"/>
      <c r="C47" s="96"/>
    </row>
    <row r="48" spans="1:3" ht="36" customHeight="1" x14ac:dyDescent="0.25">
      <c r="A48" s="74" t="s">
        <v>52</v>
      </c>
      <c r="B48" s="75"/>
      <c r="C48" s="76"/>
    </row>
    <row r="49" spans="1:3" ht="36" customHeight="1" x14ac:dyDescent="0.25">
      <c r="A49" s="103" t="s">
        <v>81</v>
      </c>
      <c r="B49" s="104"/>
      <c r="C49" s="105"/>
    </row>
    <row r="50" spans="1:3" ht="22.5" customHeight="1" x14ac:dyDescent="0.25">
      <c r="A50" s="100" t="s">
        <v>53</v>
      </c>
      <c r="B50" s="101"/>
      <c r="C50" s="102"/>
    </row>
    <row r="51" spans="1:3" ht="21" customHeight="1" x14ac:dyDescent="0.25">
      <c r="A51" s="41" t="s">
        <v>54</v>
      </c>
      <c r="B51" s="39">
        <f>C51*1232.4*12</f>
        <v>40964.976000000002</v>
      </c>
      <c r="C51" s="39">
        <v>2.77</v>
      </c>
    </row>
    <row r="52" spans="1:3" ht="15" customHeight="1" x14ac:dyDescent="0.25">
      <c r="A52" s="97" t="s">
        <v>82</v>
      </c>
      <c r="B52" s="98"/>
      <c r="C52" s="99"/>
    </row>
    <row r="53" spans="1:3" ht="17.25" customHeight="1" x14ac:dyDescent="0.25">
      <c r="A53" s="68" t="s">
        <v>79</v>
      </c>
      <c r="B53" s="69"/>
      <c r="C53" s="70"/>
    </row>
    <row r="54" spans="1:3" ht="34.5" customHeight="1" x14ac:dyDescent="0.25">
      <c r="A54" s="68" t="s">
        <v>55</v>
      </c>
      <c r="B54" s="69"/>
      <c r="C54" s="70"/>
    </row>
    <row r="55" spans="1:3" ht="15.75" x14ac:dyDescent="0.25">
      <c r="A55" s="68" t="s">
        <v>70</v>
      </c>
      <c r="B55" s="69"/>
      <c r="C55" s="70"/>
    </row>
    <row r="56" spans="1:3" ht="15.75" customHeight="1" x14ac:dyDescent="0.25">
      <c r="A56" s="68" t="s">
        <v>56</v>
      </c>
      <c r="B56" s="69"/>
      <c r="C56" s="70"/>
    </row>
    <row r="57" spans="1:3" ht="15.75" customHeight="1" x14ac:dyDescent="0.25">
      <c r="A57" s="71" t="s">
        <v>57</v>
      </c>
      <c r="B57" s="72"/>
      <c r="C57" s="73"/>
    </row>
    <row r="58" spans="1:3" ht="78.75" customHeight="1" x14ac:dyDescent="0.25">
      <c r="A58" s="38" t="s">
        <v>58</v>
      </c>
      <c r="B58" s="39">
        <f>C58*1232.4*12</f>
        <v>62260.848000000005</v>
      </c>
      <c r="C58" s="39">
        <v>4.21</v>
      </c>
    </row>
    <row r="59" spans="1:3" ht="15.75" x14ac:dyDescent="0.25">
      <c r="A59" s="85" t="s">
        <v>83</v>
      </c>
      <c r="B59" s="86"/>
      <c r="C59" s="87"/>
    </row>
    <row r="60" spans="1:3" ht="75.75" customHeight="1" x14ac:dyDescent="0.25">
      <c r="A60" s="68" t="s">
        <v>59</v>
      </c>
      <c r="B60" s="69"/>
      <c r="C60" s="70"/>
    </row>
    <row r="61" spans="1:3" ht="33" customHeight="1" x14ac:dyDescent="0.25">
      <c r="A61" s="88" t="s">
        <v>72</v>
      </c>
      <c r="B61" s="89"/>
      <c r="C61" s="90"/>
    </row>
    <row r="62" spans="1:3" ht="15.75" x14ac:dyDescent="0.25">
      <c r="A62" s="91" t="s">
        <v>84</v>
      </c>
      <c r="B62" s="92"/>
      <c r="C62" s="93"/>
    </row>
    <row r="63" spans="1:3" ht="15.75" x14ac:dyDescent="0.25">
      <c r="A63" s="68" t="s">
        <v>60</v>
      </c>
      <c r="B63" s="69"/>
      <c r="C63" s="70"/>
    </row>
    <row r="64" spans="1:3" ht="15.75" customHeight="1" x14ac:dyDescent="0.25">
      <c r="A64" s="68" t="s">
        <v>73</v>
      </c>
      <c r="B64" s="69"/>
      <c r="C64" s="70"/>
    </row>
    <row r="65" spans="1:3" ht="15.75" x14ac:dyDescent="0.25">
      <c r="A65" s="68" t="s">
        <v>71</v>
      </c>
      <c r="B65" s="69"/>
      <c r="C65" s="70"/>
    </row>
    <row r="66" spans="1:3" ht="15.75" x14ac:dyDescent="0.25">
      <c r="A66" s="68" t="s">
        <v>74</v>
      </c>
      <c r="B66" s="69"/>
      <c r="C66" s="70"/>
    </row>
    <row r="67" spans="1:3" ht="15.75" x14ac:dyDescent="0.25">
      <c r="A67" s="71" t="s">
        <v>61</v>
      </c>
      <c r="B67" s="72"/>
      <c r="C67" s="73"/>
    </row>
    <row r="68" spans="1:3" ht="41.25" customHeight="1" x14ac:dyDescent="0.25">
      <c r="A68" s="42" t="s">
        <v>85</v>
      </c>
      <c r="B68" s="43">
        <f>C68*1232.4*12</f>
        <v>39633.984000000004</v>
      </c>
      <c r="C68" s="44">
        <v>2.68</v>
      </c>
    </row>
    <row r="69" spans="1:3" ht="15.75" x14ac:dyDescent="0.25">
      <c r="A69" s="62" t="s">
        <v>62</v>
      </c>
      <c r="B69" s="45"/>
      <c r="C69" s="46"/>
    </row>
    <row r="70" spans="1:3" ht="54.75" customHeight="1" x14ac:dyDescent="0.25">
      <c r="A70" s="42" t="s">
        <v>86</v>
      </c>
      <c r="B70" s="43">
        <f>C70*1232.4*12</f>
        <v>17302.896000000001</v>
      </c>
      <c r="C70" s="44">
        <v>1.17</v>
      </c>
    </row>
    <row r="71" spans="1:3" ht="22.5" customHeight="1" x14ac:dyDescent="0.25">
      <c r="A71" s="74" t="s">
        <v>76</v>
      </c>
      <c r="B71" s="75"/>
      <c r="C71" s="76"/>
    </row>
    <row r="72" spans="1:3" ht="15.75" customHeight="1" x14ac:dyDescent="0.25">
      <c r="A72" s="47" t="s">
        <v>63</v>
      </c>
      <c r="B72" s="59">
        <f>C72*1232.4*12</f>
        <v>261318.09600000008</v>
      </c>
      <c r="C72" s="59">
        <f>C70+C68+C58+C51+C33+C7</f>
        <v>17.670000000000002</v>
      </c>
    </row>
    <row r="73" spans="1:3" ht="15.75" x14ac:dyDescent="0.25">
      <c r="A73" s="48" t="s">
        <v>64</v>
      </c>
      <c r="B73" s="49">
        <f>C73*1232.4*12</f>
        <v>26176.175999999999</v>
      </c>
      <c r="C73" s="49">
        <v>1.77</v>
      </c>
    </row>
    <row r="74" spans="1:3" ht="15.75" x14ac:dyDescent="0.25">
      <c r="A74" s="38" t="s">
        <v>65</v>
      </c>
      <c r="B74" s="50">
        <f>B73+B72</f>
        <v>287494.27200000006</v>
      </c>
      <c r="C74" s="50">
        <f>C73+C72</f>
        <v>19.440000000000001</v>
      </c>
    </row>
  </sheetData>
  <mergeCells count="62">
    <mergeCell ref="A5:C5"/>
    <mergeCell ref="A32:C32"/>
    <mergeCell ref="A34:C34"/>
    <mergeCell ref="A23:C23"/>
    <mergeCell ref="A24:C24"/>
    <mergeCell ref="A25:C25"/>
    <mergeCell ref="A26:C26"/>
    <mergeCell ref="A27:C27"/>
    <mergeCell ref="A18:C18"/>
    <mergeCell ref="A28:C28"/>
    <mergeCell ref="A29:C29"/>
    <mergeCell ref="A30:C30"/>
    <mergeCell ref="A31:C31"/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35:C35"/>
    <mergeCell ref="A36:C36"/>
    <mergeCell ref="A37:C37"/>
    <mergeCell ref="A38:C38"/>
    <mergeCell ref="A39:C39"/>
    <mergeCell ref="A49:C49"/>
    <mergeCell ref="A40:C40"/>
    <mergeCell ref="A41:C41"/>
    <mergeCell ref="A42:C42"/>
    <mergeCell ref="A43:C43"/>
    <mergeCell ref="A44:C44"/>
    <mergeCell ref="A66:C66"/>
    <mergeCell ref="A67:C67"/>
    <mergeCell ref="A71:C71"/>
    <mergeCell ref="A59:C59"/>
    <mergeCell ref="A60:C60"/>
    <mergeCell ref="A61:C61"/>
    <mergeCell ref="A62:C62"/>
    <mergeCell ref="A63:C63"/>
    <mergeCell ref="B1:C1"/>
    <mergeCell ref="A2:C2"/>
    <mergeCell ref="A3:C3"/>
    <mergeCell ref="A64:C64"/>
    <mergeCell ref="A65:C65"/>
    <mergeCell ref="A53:C53"/>
    <mergeCell ref="A54:C54"/>
    <mergeCell ref="A55:C55"/>
    <mergeCell ref="A56:C56"/>
    <mergeCell ref="A57:C57"/>
    <mergeCell ref="A45:C45"/>
    <mergeCell ref="A46:C46"/>
    <mergeCell ref="A47:C47"/>
    <mergeCell ref="A48:C48"/>
    <mergeCell ref="A52:C52"/>
    <mergeCell ref="A50:C50"/>
  </mergeCells>
  <pageMargins left="0.7" right="0.7" top="0.75" bottom="0.75" header="0.3" footer="0.3"/>
  <pageSetup paperSize="9" scale="64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zoomScale="77" zoomScaleNormal="77" workbookViewId="0">
      <pane ySplit="5" topLeftCell="A6" activePane="bottomLeft" state="frozen"/>
      <selection pane="bottomLeft" sqref="A1:C3"/>
    </sheetView>
  </sheetViews>
  <sheetFormatPr defaultRowHeight="15" x14ac:dyDescent="0.25"/>
  <cols>
    <col min="1" max="1" width="82.42578125" style="11" customWidth="1"/>
    <col min="2" max="2" width="18.28515625" style="11" customWidth="1"/>
    <col min="3" max="3" width="20" style="13" customWidth="1"/>
    <col min="4" max="4" width="18.28515625" customWidth="1"/>
  </cols>
  <sheetData>
    <row r="1" spans="1:10" ht="18.75" customHeight="1" x14ac:dyDescent="0.3">
      <c r="A1" s="32"/>
      <c r="B1" s="82" t="s">
        <v>75</v>
      </c>
      <c r="C1" s="83"/>
    </row>
    <row r="2" spans="1:10" ht="15.75" customHeight="1" x14ac:dyDescent="0.3">
      <c r="A2" s="81" t="s">
        <v>87</v>
      </c>
      <c r="B2" s="84"/>
      <c r="C2" s="84"/>
    </row>
    <row r="3" spans="1:10" ht="18.75" x14ac:dyDescent="0.3">
      <c r="A3" s="80" t="s">
        <v>88</v>
      </c>
      <c r="B3" s="81"/>
      <c r="C3" s="81"/>
    </row>
    <row r="4" spans="1:10" ht="18.75" x14ac:dyDescent="0.3">
      <c r="B4" s="30"/>
    </row>
    <row r="5" spans="1:10" ht="79.5" customHeight="1" x14ac:dyDescent="0.25">
      <c r="A5" s="109" t="s">
        <v>1</v>
      </c>
      <c r="B5" s="110"/>
      <c r="C5" s="110"/>
      <c r="D5" s="33"/>
      <c r="E5" s="7"/>
      <c r="J5" s="12"/>
    </row>
    <row r="6" spans="1:10" ht="63" x14ac:dyDescent="0.25">
      <c r="A6" s="35" t="s">
        <v>67</v>
      </c>
      <c r="B6" s="36" t="s">
        <v>45</v>
      </c>
      <c r="C6" s="37" t="s">
        <v>46</v>
      </c>
      <c r="D6" s="51"/>
      <c r="E6" s="34"/>
      <c r="F6" s="34"/>
      <c r="G6" s="34"/>
      <c r="H6" s="34"/>
      <c r="I6" s="34"/>
      <c r="J6" s="34"/>
    </row>
    <row r="7" spans="1:10" ht="68.25" customHeight="1" x14ac:dyDescent="0.25">
      <c r="A7" s="38" t="s">
        <v>69</v>
      </c>
      <c r="B7" s="39">
        <f>C7*1770.4*12</f>
        <v>56086.272000000012</v>
      </c>
      <c r="C7" s="39">
        <v>2.64</v>
      </c>
      <c r="D7" s="29"/>
    </row>
    <row r="8" spans="1:10" ht="32.25" customHeight="1" x14ac:dyDescent="0.25">
      <c r="A8" s="106" t="s">
        <v>77</v>
      </c>
      <c r="B8" s="107"/>
      <c r="C8" s="108"/>
    </row>
    <row r="9" spans="1:10" ht="15.75" x14ac:dyDescent="0.25">
      <c r="A9" s="85" t="s">
        <v>16</v>
      </c>
      <c r="B9" s="86"/>
      <c r="C9" s="87"/>
    </row>
    <row r="10" spans="1:10" ht="98.25" customHeight="1" x14ac:dyDescent="0.25">
      <c r="A10" s="74" t="s">
        <v>17</v>
      </c>
      <c r="B10" s="75"/>
      <c r="C10" s="76"/>
    </row>
    <row r="11" spans="1:10" ht="15.75" x14ac:dyDescent="0.25">
      <c r="A11" s="85" t="s">
        <v>24</v>
      </c>
      <c r="B11" s="86"/>
      <c r="C11" s="87"/>
    </row>
    <row r="12" spans="1:10" ht="78.75" customHeight="1" x14ac:dyDescent="0.25">
      <c r="A12" s="74" t="s">
        <v>25</v>
      </c>
      <c r="B12" s="75"/>
      <c r="C12" s="76"/>
    </row>
    <row r="13" spans="1:10" ht="15.75" x14ac:dyDescent="0.25">
      <c r="A13" s="85" t="s">
        <v>26</v>
      </c>
      <c r="B13" s="86"/>
      <c r="C13" s="87"/>
    </row>
    <row r="14" spans="1:10" ht="85.5" customHeight="1" x14ac:dyDescent="0.25">
      <c r="A14" s="74" t="s">
        <v>27</v>
      </c>
      <c r="B14" s="75"/>
      <c r="C14" s="76"/>
    </row>
    <row r="15" spans="1:10" ht="15.75" x14ac:dyDescent="0.25">
      <c r="A15" s="85" t="s">
        <v>28</v>
      </c>
      <c r="B15" s="86"/>
      <c r="C15" s="87"/>
    </row>
    <row r="16" spans="1:10" ht="160.5" customHeight="1" x14ac:dyDescent="0.25">
      <c r="A16" s="74" t="s">
        <v>29</v>
      </c>
      <c r="B16" s="75"/>
      <c r="C16" s="76"/>
    </row>
    <row r="17" spans="1:3" ht="15.75" x14ac:dyDescent="0.25">
      <c r="A17" s="85" t="s">
        <v>30</v>
      </c>
      <c r="B17" s="86"/>
      <c r="C17" s="87"/>
    </row>
    <row r="18" spans="1:3" ht="108.75" customHeight="1" x14ac:dyDescent="0.25">
      <c r="A18" s="74" t="s">
        <v>31</v>
      </c>
      <c r="B18" s="75"/>
      <c r="C18" s="76"/>
    </row>
    <row r="19" spans="1:3" ht="15.75" x14ac:dyDescent="0.25">
      <c r="A19" s="85" t="s">
        <v>18</v>
      </c>
      <c r="B19" s="86"/>
      <c r="C19" s="87"/>
    </row>
    <row r="20" spans="1:3" ht="214.5" customHeight="1" x14ac:dyDescent="0.25">
      <c r="A20" s="74" t="s">
        <v>32</v>
      </c>
      <c r="B20" s="75"/>
      <c r="C20" s="76"/>
    </row>
    <row r="21" spans="1:3" ht="15.75" x14ac:dyDescent="0.25">
      <c r="A21" s="85" t="s">
        <v>33</v>
      </c>
      <c r="B21" s="86"/>
      <c r="C21" s="87"/>
    </row>
    <row r="22" spans="1:3" ht="80.25" customHeight="1" x14ac:dyDescent="0.25">
      <c r="A22" s="74" t="s">
        <v>34</v>
      </c>
      <c r="B22" s="75"/>
      <c r="C22" s="76"/>
    </row>
    <row r="23" spans="1:3" ht="15.75" x14ac:dyDescent="0.25">
      <c r="A23" s="85" t="s">
        <v>35</v>
      </c>
      <c r="B23" s="86"/>
      <c r="C23" s="87"/>
    </row>
    <row r="24" spans="1:3" ht="114" customHeight="1" x14ac:dyDescent="0.25">
      <c r="A24" s="74" t="s">
        <v>36</v>
      </c>
      <c r="B24" s="75"/>
      <c r="C24" s="76"/>
    </row>
    <row r="25" spans="1:3" ht="15.75" x14ac:dyDescent="0.25">
      <c r="A25" s="85" t="s">
        <v>37</v>
      </c>
      <c r="B25" s="86"/>
      <c r="C25" s="87"/>
    </row>
    <row r="26" spans="1:3" ht="60" customHeight="1" x14ac:dyDescent="0.25">
      <c r="A26" s="74" t="s">
        <v>38</v>
      </c>
      <c r="B26" s="75"/>
      <c r="C26" s="76"/>
    </row>
    <row r="27" spans="1:3" ht="15.75" x14ac:dyDescent="0.25">
      <c r="A27" s="85" t="s">
        <v>39</v>
      </c>
      <c r="B27" s="86"/>
      <c r="C27" s="87"/>
    </row>
    <row r="28" spans="1:3" ht="51.75" customHeight="1" x14ac:dyDescent="0.25">
      <c r="A28" s="74" t="s">
        <v>40</v>
      </c>
      <c r="B28" s="75"/>
      <c r="C28" s="76"/>
    </row>
    <row r="29" spans="1:3" ht="15.75" x14ac:dyDescent="0.25">
      <c r="A29" s="85" t="s">
        <v>41</v>
      </c>
      <c r="B29" s="86"/>
      <c r="C29" s="87"/>
    </row>
    <row r="30" spans="1:3" ht="35.25" customHeight="1" x14ac:dyDescent="0.25">
      <c r="A30" s="74" t="s">
        <v>19</v>
      </c>
      <c r="B30" s="75"/>
      <c r="C30" s="76"/>
    </row>
    <row r="31" spans="1:3" ht="15.75" x14ac:dyDescent="0.25">
      <c r="A31" s="85" t="s">
        <v>42</v>
      </c>
      <c r="B31" s="86"/>
      <c r="C31" s="87"/>
    </row>
    <row r="32" spans="1:3" ht="60" customHeight="1" x14ac:dyDescent="0.25">
      <c r="A32" s="74" t="s">
        <v>43</v>
      </c>
      <c r="B32" s="75"/>
      <c r="C32" s="76"/>
    </row>
    <row r="33" spans="1:3" ht="47.25" x14ac:dyDescent="0.25">
      <c r="A33" s="40" t="s">
        <v>47</v>
      </c>
      <c r="B33" s="39">
        <f>C33*1770.4*12</f>
        <v>81792.48000000001</v>
      </c>
      <c r="C33" s="39">
        <v>3.85</v>
      </c>
    </row>
    <row r="34" spans="1:3" ht="15.75" x14ac:dyDescent="0.25">
      <c r="A34" s="91" t="s">
        <v>20</v>
      </c>
      <c r="B34" s="92"/>
      <c r="C34" s="93"/>
    </row>
    <row r="35" spans="1:3" ht="82.5" customHeight="1" x14ac:dyDescent="0.25">
      <c r="A35" s="94" t="s">
        <v>21</v>
      </c>
      <c r="B35" s="95"/>
      <c r="C35" s="96"/>
    </row>
    <row r="36" spans="1:3" ht="35.25" customHeight="1" x14ac:dyDescent="0.25">
      <c r="A36" s="74" t="s">
        <v>22</v>
      </c>
      <c r="B36" s="75"/>
      <c r="C36" s="76"/>
    </row>
    <row r="37" spans="1:3" ht="15.75" x14ac:dyDescent="0.25">
      <c r="A37" s="91" t="s">
        <v>23</v>
      </c>
      <c r="B37" s="92"/>
      <c r="C37" s="93"/>
    </row>
    <row r="38" spans="1:3" ht="70.5" customHeight="1" x14ac:dyDescent="0.25">
      <c r="A38" s="94" t="s">
        <v>80</v>
      </c>
      <c r="B38" s="95"/>
      <c r="C38" s="96"/>
    </row>
    <row r="39" spans="1:3" ht="36.75" customHeight="1" x14ac:dyDescent="0.25">
      <c r="A39" s="74" t="s">
        <v>22</v>
      </c>
      <c r="B39" s="75"/>
      <c r="C39" s="76"/>
    </row>
    <row r="40" spans="1:3" ht="15.75" x14ac:dyDescent="0.25">
      <c r="A40" s="85" t="s">
        <v>44</v>
      </c>
      <c r="B40" s="86"/>
      <c r="C40" s="87"/>
    </row>
    <row r="41" spans="1:3" ht="150" customHeight="1" x14ac:dyDescent="0.25">
      <c r="A41" s="94" t="s">
        <v>68</v>
      </c>
      <c r="B41" s="95"/>
      <c r="C41" s="96"/>
    </row>
    <row r="42" spans="1:3" ht="36" customHeight="1" x14ac:dyDescent="0.25">
      <c r="A42" s="74" t="s">
        <v>48</v>
      </c>
      <c r="B42" s="75"/>
      <c r="C42" s="76"/>
    </row>
    <row r="43" spans="1:3" ht="15.75" x14ac:dyDescent="0.25">
      <c r="A43" s="85" t="s">
        <v>49</v>
      </c>
      <c r="B43" s="86"/>
      <c r="C43" s="87"/>
    </row>
    <row r="44" spans="1:3" ht="51" customHeight="1" x14ac:dyDescent="0.25">
      <c r="A44" s="94" t="s">
        <v>50</v>
      </c>
      <c r="B44" s="95"/>
      <c r="C44" s="96"/>
    </row>
    <row r="45" spans="1:3" ht="35.25" customHeight="1" x14ac:dyDescent="0.25">
      <c r="A45" s="74" t="s">
        <v>22</v>
      </c>
      <c r="B45" s="75"/>
      <c r="C45" s="76"/>
    </row>
    <row r="46" spans="1:3" ht="17.25" customHeight="1" x14ac:dyDescent="0.25">
      <c r="A46" s="85" t="s">
        <v>78</v>
      </c>
      <c r="B46" s="86"/>
      <c r="C46" s="87"/>
    </row>
    <row r="47" spans="1:3" ht="61.5" customHeight="1" x14ac:dyDescent="0.25">
      <c r="A47" s="94" t="s">
        <v>51</v>
      </c>
      <c r="B47" s="95"/>
      <c r="C47" s="96"/>
    </row>
    <row r="48" spans="1:3" ht="36.75" customHeight="1" x14ac:dyDescent="0.25">
      <c r="A48" s="74" t="s">
        <v>52</v>
      </c>
      <c r="B48" s="75"/>
      <c r="C48" s="76"/>
    </row>
    <row r="49" spans="1:3" ht="33.75" customHeight="1" x14ac:dyDescent="0.25">
      <c r="A49" s="103" t="s">
        <v>81</v>
      </c>
      <c r="B49" s="104"/>
      <c r="C49" s="105"/>
    </row>
    <row r="50" spans="1:3" ht="15" customHeight="1" x14ac:dyDescent="0.25">
      <c r="A50" s="100" t="s">
        <v>53</v>
      </c>
      <c r="B50" s="101"/>
      <c r="C50" s="102"/>
    </row>
    <row r="51" spans="1:3" ht="15.75" x14ac:dyDescent="0.25">
      <c r="A51" s="41" t="s">
        <v>54</v>
      </c>
      <c r="B51" s="39">
        <f>C51*1770.4*12</f>
        <v>68408.256000000008</v>
      </c>
      <c r="C51" s="39">
        <v>3.22</v>
      </c>
    </row>
    <row r="52" spans="1:3" ht="15.75" customHeight="1" x14ac:dyDescent="0.25">
      <c r="A52" s="97" t="s">
        <v>82</v>
      </c>
      <c r="B52" s="98"/>
      <c r="C52" s="99"/>
    </row>
    <row r="53" spans="1:3" ht="18" customHeight="1" x14ac:dyDescent="0.25">
      <c r="A53" s="68" t="s">
        <v>79</v>
      </c>
      <c r="B53" s="69"/>
      <c r="C53" s="70"/>
    </row>
    <row r="54" spans="1:3" ht="36.75" customHeight="1" x14ac:dyDescent="0.25">
      <c r="A54" s="68" t="s">
        <v>55</v>
      </c>
      <c r="B54" s="69"/>
      <c r="C54" s="70"/>
    </row>
    <row r="55" spans="1:3" ht="15.75" x14ac:dyDescent="0.25">
      <c r="A55" s="68" t="s">
        <v>70</v>
      </c>
      <c r="B55" s="69"/>
      <c r="C55" s="70"/>
    </row>
    <row r="56" spans="1:3" ht="15.75" customHeight="1" x14ac:dyDescent="0.25">
      <c r="A56" s="68" t="s">
        <v>56</v>
      </c>
      <c r="B56" s="69"/>
      <c r="C56" s="70"/>
    </row>
    <row r="57" spans="1:3" ht="28.5" customHeight="1" x14ac:dyDescent="0.25">
      <c r="A57" s="71" t="s">
        <v>57</v>
      </c>
      <c r="B57" s="72"/>
      <c r="C57" s="73"/>
    </row>
    <row r="58" spans="1:3" ht="90" customHeight="1" x14ac:dyDescent="0.25">
      <c r="A58" s="38" t="s">
        <v>58</v>
      </c>
      <c r="B58" s="39">
        <f>C58*1770.4*12</f>
        <v>74144.352000000014</v>
      </c>
      <c r="C58" s="39">
        <v>3.49</v>
      </c>
    </row>
    <row r="59" spans="1:3" ht="15.75" x14ac:dyDescent="0.25">
      <c r="A59" s="85" t="s">
        <v>83</v>
      </c>
      <c r="B59" s="86"/>
      <c r="C59" s="87"/>
    </row>
    <row r="60" spans="1:3" ht="65.25" customHeight="1" x14ac:dyDescent="0.25">
      <c r="A60" s="68" t="s">
        <v>59</v>
      </c>
      <c r="B60" s="69"/>
      <c r="C60" s="70"/>
    </row>
    <row r="61" spans="1:3" ht="35.25" customHeight="1" x14ac:dyDescent="0.25">
      <c r="A61" s="88" t="s">
        <v>72</v>
      </c>
      <c r="B61" s="89"/>
      <c r="C61" s="90"/>
    </row>
    <row r="62" spans="1:3" ht="15.75" x14ac:dyDescent="0.25">
      <c r="A62" s="91" t="s">
        <v>84</v>
      </c>
      <c r="B62" s="92"/>
      <c r="C62" s="93"/>
    </row>
    <row r="63" spans="1:3" ht="15.75" x14ac:dyDescent="0.25">
      <c r="A63" s="68" t="s">
        <v>60</v>
      </c>
      <c r="B63" s="69"/>
      <c r="C63" s="70"/>
    </row>
    <row r="64" spans="1:3" ht="15.75" customHeight="1" x14ac:dyDescent="0.25">
      <c r="A64" s="68" t="s">
        <v>73</v>
      </c>
      <c r="B64" s="69"/>
      <c r="C64" s="70"/>
    </row>
    <row r="65" spans="1:3" ht="15.75" x14ac:dyDescent="0.25">
      <c r="A65" s="68" t="s">
        <v>71</v>
      </c>
      <c r="B65" s="69"/>
      <c r="C65" s="70"/>
    </row>
    <row r="66" spans="1:3" ht="15.75" x14ac:dyDescent="0.25">
      <c r="A66" s="68" t="s">
        <v>74</v>
      </c>
      <c r="B66" s="69"/>
      <c r="C66" s="70"/>
    </row>
    <row r="67" spans="1:3" ht="16.5" customHeight="1" x14ac:dyDescent="0.25">
      <c r="A67" s="71" t="s">
        <v>61</v>
      </c>
      <c r="B67" s="72"/>
      <c r="C67" s="73"/>
    </row>
    <row r="68" spans="1:3" ht="36.75" customHeight="1" x14ac:dyDescent="0.25">
      <c r="A68" s="42" t="s">
        <v>85</v>
      </c>
      <c r="B68" s="43">
        <f>C68*1770.4*12</f>
        <v>49712.831999999995</v>
      </c>
      <c r="C68" s="44">
        <v>2.34</v>
      </c>
    </row>
    <row r="69" spans="1:3" ht="17.25" customHeight="1" x14ac:dyDescent="0.25">
      <c r="A69" s="63" t="s">
        <v>62</v>
      </c>
      <c r="B69" s="45"/>
      <c r="C69" s="46"/>
    </row>
    <row r="70" spans="1:3" ht="60.75" customHeight="1" x14ac:dyDescent="0.25">
      <c r="A70" s="42" t="s">
        <v>86</v>
      </c>
      <c r="B70" s="43">
        <f>C70*1770.4*12</f>
        <v>24856.415999999997</v>
      </c>
      <c r="C70" s="44">
        <v>1.17</v>
      </c>
    </row>
    <row r="71" spans="1:3" ht="22.5" customHeight="1" x14ac:dyDescent="0.25">
      <c r="A71" s="74" t="s">
        <v>76</v>
      </c>
      <c r="B71" s="75"/>
      <c r="C71" s="76"/>
    </row>
    <row r="72" spans="1:3" ht="15.75" x14ac:dyDescent="0.25">
      <c r="A72" s="47" t="s">
        <v>63</v>
      </c>
      <c r="B72" s="59">
        <f>C72*1770.4*12</f>
        <v>355000.60800000001</v>
      </c>
      <c r="C72" s="59">
        <f>C70+C68+C58+C51+C33+C7</f>
        <v>16.71</v>
      </c>
    </row>
    <row r="73" spans="1:3" ht="15.75" x14ac:dyDescent="0.25">
      <c r="A73" s="48" t="s">
        <v>64</v>
      </c>
      <c r="B73" s="49">
        <f>C73*1770.4*12</f>
        <v>35478.816000000006</v>
      </c>
      <c r="C73" s="49">
        <v>1.67</v>
      </c>
    </row>
    <row r="74" spans="1:3" ht="15.75" x14ac:dyDescent="0.25">
      <c r="A74" s="38" t="s">
        <v>65</v>
      </c>
      <c r="B74" s="50">
        <f>B73+B72</f>
        <v>390479.424</v>
      </c>
      <c r="C74" s="50">
        <f>C73+C72</f>
        <v>18.380000000000003</v>
      </c>
    </row>
    <row r="75" spans="1:3" ht="15.75" x14ac:dyDescent="0.25">
      <c r="A75" s="56"/>
      <c r="B75" s="56"/>
      <c r="C75" s="57"/>
    </row>
    <row r="76" spans="1:3" ht="15.75" x14ac:dyDescent="0.25">
      <c r="A76" s="56"/>
      <c r="B76" s="56"/>
      <c r="C76" s="57"/>
    </row>
    <row r="77" spans="1:3" ht="15.75" x14ac:dyDescent="0.25">
      <c r="A77" s="56"/>
      <c r="B77" s="56"/>
      <c r="C77" s="57"/>
    </row>
    <row r="78" spans="1:3" ht="15.75" x14ac:dyDescent="0.25">
      <c r="A78" s="56"/>
      <c r="B78" s="56"/>
      <c r="C78" s="57"/>
    </row>
    <row r="79" spans="1:3" ht="15.75" x14ac:dyDescent="0.25">
      <c r="A79" s="56"/>
      <c r="B79" s="56"/>
      <c r="C79" s="57"/>
    </row>
    <row r="80" spans="1:3" ht="15.75" x14ac:dyDescent="0.25">
      <c r="A80" s="56"/>
      <c r="B80" s="56"/>
      <c r="C80" s="57"/>
    </row>
    <row r="81" spans="1:3" ht="15.75" x14ac:dyDescent="0.25">
      <c r="A81" s="56"/>
      <c r="B81" s="56"/>
      <c r="C81" s="57"/>
    </row>
    <row r="82" spans="1:3" ht="15.75" x14ac:dyDescent="0.25">
      <c r="A82" s="56"/>
      <c r="B82" s="56"/>
      <c r="C82" s="57"/>
    </row>
    <row r="83" spans="1:3" ht="15.75" x14ac:dyDescent="0.25">
      <c r="A83" s="56"/>
      <c r="B83" s="56"/>
      <c r="C83" s="57"/>
    </row>
    <row r="84" spans="1:3" ht="15.75" x14ac:dyDescent="0.25">
      <c r="A84" s="56"/>
      <c r="B84" s="56"/>
      <c r="C84" s="57"/>
    </row>
    <row r="85" spans="1:3" ht="15.75" x14ac:dyDescent="0.25">
      <c r="A85" s="56"/>
      <c r="B85" s="56"/>
      <c r="C85" s="57"/>
    </row>
  </sheetData>
  <mergeCells count="62"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9:C49"/>
    <mergeCell ref="A43:C43"/>
    <mergeCell ref="A44:C44"/>
    <mergeCell ref="A45:C45"/>
    <mergeCell ref="A46:C46"/>
    <mergeCell ref="A47:C47"/>
    <mergeCell ref="A52:C52"/>
    <mergeCell ref="A53:C53"/>
    <mergeCell ref="A54:C54"/>
    <mergeCell ref="A55:C55"/>
    <mergeCell ref="A50:C50"/>
    <mergeCell ref="B1:C1"/>
    <mergeCell ref="A2:C2"/>
    <mergeCell ref="A3:C3"/>
    <mergeCell ref="A62:C62"/>
    <mergeCell ref="A71:C71"/>
    <mergeCell ref="A63:C63"/>
    <mergeCell ref="A64:C64"/>
    <mergeCell ref="A65:C65"/>
    <mergeCell ref="A66:C66"/>
    <mergeCell ref="A67:C67"/>
    <mergeCell ref="A56:C56"/>
    <mergeCell ref="A57:C57"/>
    <mergeCell ref="A59:C59"/>
    <mergeCell ref="A60:C60"/>
    <mergeCell ref="A61:C61"/>
    <mergeCell ref="A48:C48"/>
  </mergeCells>
  <pageMargins left="0.7" right="0.7" top="0.75" bottom="0.75" header="0.3" footer="0.3"/>
  <pageSetup paperSize="9" scale="62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3"/>
  <sheetViews>
    <sheetView zoomScale="77" zoomScaleNormal="77" workbookViewId="0">
      <pane ySplit="5" topLeftCell="A6" activePane="bottomLeft" state="frozen"/>
      <selection pane="bottomLeft" sqref="A1:C3"/>
    </sheetView>
  </sheetViews>
  <sheetFormatPr defaultRowHeight="15" x14ac:dyDescent="0.25"/>
  <cols>
    <col min="1" max="1" width="89" style="11" customWidth="1"/>
    <col min="2" max="2" width="19.5703125" style="11" customWidth="1"/>
    <col min="3" max="3" width="18.28515625" style="13" customWidth="1"/>
    <col min="4" max="4" width="18.28515625" customWidth="1"/>
  </cols>
  <sheetData>
    <row r="1" spans="1:12" ht="18.75" customHeight="1" x14ac:dyDescent="0.3">
      <c r="A1" s="32"/>
      <c r="B1" s="82" t="s">
        <v>75</v>
      </c>
      <c r="C1" s="83"/>
    </row>
    <row r="2" spans="1:12" ht="15.75" customHeight="1" x14ac:dyDescent="0.3">
      <c r="A2" s="81" t="s">
        <v>87</v>
      </c>
      <c r="B2" s="84"/>
      <c r="C2" s="84"/>
    </row>
    <row r="3" spans="1:12" ht="18.75" x14ac:dyDescent="0.3">
      <c r="A3" s="80" t="s">
        <v>88</v>
      </c>
      <c r="B3" s="81"/>
      <c r="C3" s="81"/>
    </row>
    <row r="4" spans="1:12" ht="18.75" x14ac:dyDescent="0.3">
      <c r="B4" s="30"/>
    </row>
    <row r="5" spans="1:12" ht="79.5" customHeight="1" x14ac:dyDescent="0.25">
      <c r="A5" s="109" t="s">
        <v>2</v>
      </c>
      <c r="B5" s="110"/>
      <c r="C5" s="110"/>
      <c r="D5" s="33"/>
      <c r="E5" s="7"/>
      <c r="J5" s="12"/>
    </row>
    <row r="6" spans="1:12" ht="66" customHeight="1" x14ac:dyDescent="0.25">
      <c r="A6" s="35" t="s">
        <v>67</v>
      </c>
      <c r="B6" s="36" t="s">
        <v>45</v>
      </c>
      <c r="C6" s="37" t="s">
        <v>46</v>
      </c>
      <c r="D6" s="51"/>
      <c r="E6" s="34"/>
      <c r="F6" s="34"/>
      <c r="G6" s="34"/>
      <c r="H6" s="34"/>
      <c r="I6" s="34"/>
      <c r="J6" s="34"/>
      <c r="K6" s="34"/>
      <c r="L6" s="34"/>
    </row>
    <row r="7" spans="1:12" ht="67.5" customHeight="1" x14ac:dyDescent="0.25">
      <c r="A7" s="38" t="s">
        <v>69</v>
      </c>
      <c r="B7" s="39">
        <f>C7*1282.9*12</f>
        <v>40642.272000000004</v>
      </c>
      <c r="C7" s="39">
        <v>2.64</v>
      </c>
      <c r="D7" s="29"/>
    </row>
    <row r="8" spans="1:12" ht="35.25" customHeight="1" x14ac:dyDescent="0.25">
      <c r="A8" s="106" t="s">
        <v>77</v>
      </c>
      <c r="B8" s="107"/>
      <c r="C8" s="108"/>
      <c r="D8" s="29"/>
    </row>
    <row r="9" spans="1:12" ht="15.75" x14ac:dyDescent="0.25">
      <c r="A9" s="85" t="s">
        <v>16</v>
      </c>
      <c r="B9" s="86"/>
      <c r="C9" s="87"/>
      <c r="D9" s="29"/>
    </row>
    <row r="10" spans="1:12" ht="76.5" customHeight="1" x14ac:dyDescent="0.25">
      <c r="A10" s="74" t="s">
        <v>17</v>
      </c>
      <c r="B10" s="75"/>
      <c r="C10" s="76"/>
      <c r="D10" s="29"/>
    </row>
    <row r="11" spans="1:12" ht="15.75" x14ac:dyDescent="0.25">
      <c r="A11" s="85" t="s">
        <v>24</v>
      </c>
      <c r="B11" s="86"/>
      <c r="C11" s="87"/>
      <c r="D11" s="29"/>
    </row>
    <row r="12" spans="1:12" ht="79.5" customHeight="1" x14ac:dyDescent="0.25">
      <c r="A12" s="74" t="s">
        <v>25</v>
      </c>
      <c r="B12" s="75"/>
      <c r="C12" s="76"/>
      <c r="D12" s="29"/>
    </row>
    <row r="13" spans="1:12" ht="15.75" x14ac:dyDescent="0.25">
      <c r="A13" s="85" t="s">
        <v>26</v>
      </c>
      <c r="B13" s="86"/>
      <c r="C13" s="87"/>
      <c r="D13" s="29"/>
    </row>
    <row r="14" spans="1:12" ht="62.25" customHeight="1" x14ac:dyDescent="0.25">
      <c r="A14" s="74" t="s">
        <v>27</v>
      </c>
      <c r="B14" s="75"/>
      <c r="C14" s="76"/>
      <c r="D14" s="29"/>
    </row>
    <row r="15" spans="1:12" ht="15.75" x14ac:dyDescent="0.25">
      <c r="A15" s="85" t="s">
        <v>28</v>
      </c>
      <c r="B15" s="86"/>
      <c r="C15" s="87"/>
      <c r="D15" s="29"/>
    </row>
    <row r="16" spans="1:12" ht="135.75" customHeight="1" x14ac:dyDescent="0.25">
      <c r="A16" s="74" t="s">
        <v>29</v>
      </c>
      <c r="B16" s="75"/>
      <c r="C16" s="76"/>
      <c r="D16" s="29"/>
    </row>
    <row r="17" spans="1:4" ht="15.75" x14ac:dyDescent="0.25">
      <c r="A17" s="85" t="s">
        <v>30</v>
      </c>
      <c r="B17" s="86"/>
      <c r="C17" s="87"/>
      <c r="D17" s="29"/>
    </row>
    <row r="18" spans="1:4" ht="105.75" customHeight="1" x14ac:dyDescent="0.25">
      <c r="A18" s="74" t="s">
        <v>31</v>
      </c>
      <c r="B18" s="75"/>
      <c r="C18" s="76"/>
      <c r="D18" s="29"/>
    </row>
    <row r="19" spans="1:4" ht="15.75" x14ac:dyDescent="0.25">
      <c r="A19" s="85" t="s">
        <v>18</v>
      </c>
      <c r="B19" s="86"/>
      <c r="C19" s="87"/>
      <c r="D19" s="29"/>
    </row>
    <row r="20" spans="1:4" ht="213" customHeight="1" x14ac:dyDescent="0.25">
      <c r="A20" s="74" t="s">
        <v>32</v>
      </c>
      <c r="B20" s="75"/>
      <c r="C20" s="76"/>
      <c r="D20" s="29"/>
    </row>
    <row r="21" spans="1:4" ht="21.75" customHeight="1" x14ac:dyDescent="0.25">
      <c r="A21" s="85" t="s">
        <v>33</v>
      </c>
      <c r="B21" s="86"/>
      <c r="C21" s="87"/>
      <c r="D21" s="29"/>
    </row>
    <row r="22" spans="1:4" ht="62.25" customHeight="1" x14ac:dyDescent="0.25">
      <c r="A22" s="74" t="s">
        <v>34</v>
      </c>
      <c r="B22" s="75"/>
      <c r="C22" s="76"/>
      <c r="D22" s="29"/>
    </row>
    <row r="23" spans="1:4" ht="23.25" customHeight="1" x14ac:dyDescent="0.25">
      <c r="A23" s="85" t="s">
        <v>35</v>
      </c>
      <c r="B23" s="86"/>
      <c r="C23" s="87"/>
      <c r="D23" s="29"/>
    </row>
    <row r="24" spans="1:4" ht="111" customHeight="1" x14ac:dyDescent="0.25">
      <c r="A24" s="74" t="s">
        <v>36</v>
      </c>
      <c r="B24" s="75"/>
      <c r="C24" s="76"/>
      <c r="D24" s="29"/>
    </row>
    <row r="25" spans="1:4" ht="15.75" x14ac:dyDescent="0.25">
      <c r="A25" s="85" t="s">
        <v>37</v>
      </c>
      <c r="B25" s="86"/>
      <c r="C25" s="87"/>
      <c r="D25" s="29"/>
    </row>
    <row r="26" spans="1:4" ht="63" customHeight="1" x14ac:dyDescent="0.25">
      <c r="A26" s="74" t="s">
        <v>38</v>
      </c>
      <c r="B26" s="75"/>
      <c r="C26" s="76"/>
      <c r="D26" s="29"/>
    </row>
    <row r="27" spans="1:4" ht="15.75" x14ac:dyDescent="0.25">
      <c r="A27" s="85" t="s">
        <v>39</v>
      </c>
      <c r="B27" s="86"/>
      <c r="C27" s="87"/>
      <c r="D27" s="29"/>
    </row>
    <row r="28" spans="1:4" ht="48.75" customHeight="1" x14ac:dyDescent="0.25">
      <c r="A28" s="74" t="s">
        <v>40</v>
      </c>
      <c r="B28" s="75"/>
      <c r="C28" s="76"/>
      <c r="D28" s="29"/>
    </row>
    <row r="29" spans="1:4" ht="15.75" x14ac:dyDescent="0.25">
      <c r="A29" s="85" t="s">
        <v>41</v>
      </c>
      <c r="B29" s="86"/>
      <c r="C29" s="87"/>
      <c r="D29" s="29"/>
    </row>
    <row r="30" spans="1:4" ht="31.5" customHeight="1" x14ac:dyDescent="0.25">
      <c r="A30" s="74" t="s">
        <v>19</v>
      </c>
      <c r="B30" s="75"/>
      <c r="C30" s="76"/>
      <c r="D30" s="29"/>
    </row>
    <row r="31" spans="1:4" ht="15.75" x14ac:dyDescent="0.25">
      <c r="A31" s="85" t="s">
        <v>42</v>
      </c>
      <c r="B31" s="86"/>
      <c r="C31" s="87"/>
      <c r="D31" s="29"/>
    </row>
    <row r="32" spans="1:4" ht="62.25" customHeight="1" x14ac:dyDescent="0.25">
      <c r="A32" s="74" t="s">
        <v>43</v>
      </c>
      <c r="B32" s="75"/>
      <c r="C32" s="76"/>
      <c r="D32" s="29"/>
    </row>
    <row r="33" spans="1:4" ht="58.5" customHeight="1" x14ac:dyDescent="0.25">
      <c r="A33" s="40" t="s">
        <v>47</v>
      </c>
      <c r="B33" s="39">
        <f>C33*1282.9*12</f>
        <v>59269.98000000001</v>
      </c>
      <c r="C33" s="39">
        <v>3.85</v>
      </c>
      <c r="D33" s="29"/>
    </row>
    <row r="34" spans="1:4" ht="15.75" x14ac:dyDescent="0.25">
      <c r="A34" s="91" t="s">
        <v>20</v>
      </c>
      <c r="B34" s="92"/>
      <c r="C34" s="93"/>
      <c r="D34" s="29"/>
    </row>
    <row r="35" spans="1:4" ht="81" customHeight="1" x14ac:dyDescent="0.25">
      <c r="A35" s="94" t="s">
        <v>21</v>
      </c>
      <c r="B35" s="95"/>
      <c r="C35" s="96"/>
      <c r="D35" s="29"/>
    </row>
    <row r="36" spans="1:4" ht="39" customHeight="1" x14ac:dyDescent="0.25">
      <c r="A36" s="74" t="s">
        <v>22</v>
      </c>
      <c r="B36" s="75"/>
      <c r="C36" s="76"/>
      <c r="D36" s="29"/>
    </row>
    <row r="37" spans="1:4" ht="15.75" x14ac:dyDescent="0.25">
      <c r="A37" s="91" t="s">
        <v>23</v>
      </c>
      <c r="B37" s="92"/>
      <c r="C37" s="93"/>
      <c r="D37" s="29"/>
    </row>
    <row r="38" spans="1:4" ht="71.25" customHeight="1" x14ac:dyDescent="0.25">
      <c r="A38" s="94" t="s">
        <v>80</v>
      </c>
      <c r="B38" s="95"/>
      <c r="C38" s="96"/>
      <c r="D38" s="29"/>
    </row>
    <row r="39" spans="1:4" ht="33" customHeight="1" x14ac:dyDescent="0.25">
      <c r="A39" s="74" t="s">
        <v>22</v>
      </c>
      <c r="B39" s="75"/>
      <c r="C39" s="76"/>
      <c r="D39" s="29"/>
    </row>
    <row r="40" spans="1:4" ht="15.75" customHeight="1" x14ac:dyDescent="0.25">
      <c r="A40" s="85" t="s">
        <v>44</v>
      </c>
      <c r="B40" s="86"/>
      <c r="C40" s="87"/>
      <c r="D40" s="29"/>
    </row>
    <row r="41" spans="1:4" ht="144" customHeight="1" x14ac:dyDescent="0.25">
      <c r="A41" s="94" t="s">
        <v>68</v>
      </c>
      <c r="B41" s="95"/>
      <c r="C41" s="96"/>
      <c r="D41" s="29"/>
    </row>
    <row r="42" spans="1:4" ht="36.75" customHeight="1" x14ac:dyDescent="0.25">
      <c r="A42" s="74" t="s">
        <v>48</v>
      </c>
      <c r="B42" s="75"/>
      <c r="C42" s="76"/>
      <c r="D42" s="29"/>
    </row>
    <row r="43" spans="1:4" ht="15.75" customHeight="1" x14ac:dyDescent="0.25">
      <c r="A43" s="85" t="s">
        <v>49</v>
      </c>
      <c r="B43" s="86"/>
      <c r="C43" s="87"/>
      <c r="D43" s="29"/>
    </row>
    <row r="44" spans="1:4" ht="49.5" customHeight="1" x14ac:dyDescent="0.25">
      <c r="A44" s="94" t="s">
        <v>50</v>
      </c>
      <c r="B44" s="95"/>
      <c r="C44" s="96"/>
      <c r="D44" s="29"/>
    </row>
    <row r="45" spans="1:4" ht="31.5" customHeight="1" x14ac:dyDescent="0.25">
      <c r="A45" s="74" t="s">
        <v>22</v>
      </c>
      <c r="B45" s="75"/>
      <c r="C45" s="76"/>
      <c r="D45" s="29"/>
    </row>
    <row r="46" spans="1:4" ht="15.75" customHeight="1" x14ac:dyDescent="0.25">
      <c r="A46" s="85" t="s">
        <v>78</v>
      </c>
      <c r="B46" s="86"/>
      <c r="C46" s="87"/>
      <c r="D46" s="29"/>
    </row>
    <row r="47" spans="1:4" ht="68.25" customHeight="1" x14ac:dyDescent="0.25">
      <c r="A47" s="94" t="s">
        <v>51</v>
      </c>
      <c r="B47" s="95"/>
      <c r="C47" s="96"/>
      <c r="D47" s="29"/>
    </row>
    <row r="48" spans="1:4" ht="32.25" customHeight="1" x14ac:dyDescent="0.25">
      <c r="A48" s="74" t="s">
        <v>52</v>
      </c>
      <c r="B48" s="75"/>
      <c r="C48" s="76"/>
      <c r="D48" s="29"/>
    </row>
    <row r="49" spans="1:4" ht="32.25" customHeight="1" x14ac:dyDescent="0.25">
      <c r="A49" s="103" t="s">
        <v>81</v>
      </c>
      <c r="B49" s="104"/>
      <c r="C49" s="105"/>
      <c r="D49" s="29"/>
    </row>
    <row r="50" spans="1:4" ht="25.5" customHeight="1" x14ac:dyDescent="0.25">
      <c r="A50" s="100" t="s">
        <v>53</v>
      </c>
      <c r="B50" s="101"/>
      <c r="C50" s="102"/>
      <c r="D50" s="29"/>
    </row>
    <row r="51" spans="1:4" ht="17.25" customHeight="1" x14ac:dyDescent="0.25">
      <c r="A51" s="41" t="s">
        <v>54</v>
      </c>
      <c r="B51" s="39">
        <f>C51*1282.9*12</f>
        <v>40950.168000000005</v>
      </c>
      <c r="C51" s="39">
        <v>2.66</v>
      </c>
      <c r="D51" s="29"/>
    </row>
    <row r="52" spans="1:4" ht="22.5" customHeight="1" x14ac:dyDescent="0.25">
      <c r="A52" s="97" t="s">
        <v>82</v>
      </c>
      <c r="B52" s="98"/>
      <c r="C52" s="99"/>
      <c r="D52" s="29"/>
    </row>
    <row r="53" spans="1:4" ht="15.75" customHeight="1" x14ac:dyDescent="0.25">
      <c r="A53" s="68" t="s">
        <v>79</v>
      </c>
      <c r="B53" s="69"/>
      <c r="C53" s="70"/>
      <c r="D53" s="29"/>
    </row>
    <row r="54" spans="1:4" ht="32.25" customHeight="1" x14ac:dyDescent="0.25">
      <c r="A54" s="68" t="s">
        <v>55</v>
      </c>
      <c r="B54" s="69"/>
      <c r="C54" s="70"/>
      <c r="D54" s="29"/>
    </row>
    <row r="55" spans="1:4" ht="15.75" x14ac:dyDescent="0.25">
      <c r="A55" s="68" t="s">
        <v>70</v>
      </c>
      <c r="B55" s="69"/>
      <c r="C55" s="70"/>
      <c r="D55" s="29"/>
    </row>
    <row r="56" spans="1:4" ht="15.75" customHeight="1" x14ac:dyDescent="0.25">
      <c r="A56" s="68" t="s">
        <v>56</v>
      </c>
      <c r="B56" s="69"/>
      <c r="C56" s="70"/>
      <c r="D56" s="29"/>
    </row>
    <row r="57" spans="1:4" ht="30" customHeight="1" x14ac:dyDescent="0.25">
      <c r="A57" s="71" t="s">
        <v>57</v>
      </c>
      <c r="B57" s="72"/>
      <c r="C57" s="73"/>
      <c r="D57" s="29"/>
    </row>
    <row r="58" spans="1:4" ht="84.75" customHeight="1" x14ac:dyDescent="0.25">
      <c r="A58" s="38" t="s">
        <v>58</v>
      </c>
      <c r="B58" s="39">
        <f>C58*1282.9*12</f>
        <v>68352.912000000011</v>
      </c>
      <c r="C58" s="39">
        <v>4.4400000000000004</v>
      </c>
      <c r="D58" s="29"/>
    </row>
    <row r="59" spans="1:4" ht="15.75" x14ac:dyDescent="0.25">
      <c r="A59" s="85" t="s">
        <v>83</v>
      </c>
      <c r="B59" s="86"/>
      <c r="C59" s="87"/>
      <c r="D59" s="29"/>
    </row>
    <row r="60" spans="1:4" ht="63" customHeight="1" x14ac:dyDescent="0.25">
      <c r="A60" s="68" t="s">
        <v>59</v>
      </c>
      <c r="B60" s="69"/>
      <c r="C60" s="70"/>
      <c r="D60" s="29"/>
    </row>
    <row r="61" spans="1:4" ht="34.5" customHeight="1" x14ac:dyDescent="0.25">
      <c r="A61" s="88" t="s">
        <v>72</v>
      </c>
      <c r="B61" s="89"/>
      <c r="C61" s="90"/>
      <c r="D61" s="29"/>
    </row>
    <row r="62" spans="1:4" ht="15.75" x14ac:dyDescent="0.25">
      <c r="A62" s="91" t="s">
        <v>84</v>
      </c>
      <c r="B62" s="92"/>
      <c r="C62" s="93"/>
      <c r="D62" s="29"/>
    </row>
    <row r="63" spans="1:4" ht="15.75" customHeight="1" x14ac:dyDescent="0.25">
      <c r="A63" s="68" t="s">
        <v>60</v>
      </c>
      <c r="B63" s="69"/>
      <c r="C63" s="70"/>
      <c r="D63" s="29"/>
    </row>
    <row r="64" spans="1:4" ht="15.75" customHeight="1" x14ac:dyDescent="0.25">
      <c r="A64" s="68" t="s">
        <v>73</v>
      </c>
      <c r="B64" s="69"/>
      <c r="C64" s="70"/>
      <c r="D64" s="29"/>
    </row>
    <row r="65" spans="1:4" ht="15.75" customHeight="1" x14ac:dyDescent="0.25">
      <c r="A65" s="68" t="s">
        <v>71</v>
      </c>
      <c r="B65" s="69"/>
      <c r="C65" s="70"/>
      <c r="D65" s="29"/>
    </row>
    <row r="66" spans="1:4" ht="15.75" customHeight="1" x14ac:dyDescent="0.25">
      <c r="A66" s="68" t="s">
        <v>74</v>
      </c>
      <c r="B66" s="69"/>
      <c r="C66" s="70"/>
      <c r="D66" s="29"/>
    </row>
    <row r="67" spans="1:4" ht="15.75" customHeight="1" x14ac:dyDescent="0.25">
      <c r="A67" s="71" t="s">
        <v>61</v>
      </c>
      <c r="B67" s="72"/>
      <c r="C67" s="73"/>
      <c r="D67" s="29"/>
    </row>
    <row r="68" spans="1:4" ht="57" customHeight="1" x14ac:dyDescent="0.25">
      <c r="A68" s="42" t="s">
        <v>85</v>
      </c>
      <c r="B68" s="43">
        <f>C68*1282.9*12</f>
        <v>36023.831999999995</v>
      </c>
      <c r="C68" s="44">
        <v>2.34</v>
      </c>
      <c r="D68" s="29"/>
    </row>
    <row r="69" spans="1:4" ht="17.25" customHeight="1" x14ac:dyDescent="0.25">
      <c r="A69" s="63" t="s">
        <v>62</v>
      </c>
      <c r="B69" s="45"/>
      <c r="C69" s="46"/>
      <c r="D69" s="29"/>
    </row>
    <row r="70" spans="1:4" ht="51.75" customHeight="1" x14ac:dyDescent="0.25">
      <c r="A70" s="42" t="s">
        <v>86</v>
      </c>
      <c r="B70" s="43">
        <f>C70*1282.9*12</f>
        <v>18011.915999999997</v>
      </c>
      <c r="C70" s="44">
        <v>1.17</v>
      </c>
      <c r="D70" s="29"/>
    </row>
    <row r="71" spans="1:4" ht="25.5" customHeight="1" x14ac:dyDescent="0.25">
      <c r="A71" s="74" t="s">
        <v>76</v>
      </c>
      <c r="B71" s="75"/>
      <c r="C71" s="76"/>
      <c r="D71" s="29"/>
    </row>
    <row r="72" spans="1:4" ht="15.75" x14ac:dyDescent="0.25">
      <c r="A72" s="47" t="s">
        <v>63</v>
      </c>
      <c r="B72" s="59">
        <f>C72*1282.9*12</f>
        <v>263251.08</v>
      </c>
      <c r="C72" s="59">
        <f>C70+C68+C58+C51+C33+C7</f>
        <v>17.099999999999998</v>
      </c>
      <c r="D72" s="29"/>
    </row>
    <row r="73" spans="1:4" ht="15.75" x14ac:dyDescent="0.25">
      <c r="A73" s="48" t="s">
        <v>64</v>
      </c>
      <c r="B73" s="49">
        <f>C73*1282.9*12</f>
        <v>26325.108</v>
      </c>
      <c r="C73" s="49">
        <v>1.71</v>
      </c>
      <c r="D73" s="29"/>
    </row>
    <row r="74" spans="1:4" ht="15.75" x14ac:dyDescent="0.25">
      <c r="A74" s="38" t="s">
        <v>65</v>
      </c>
      <c r="B74" s="50">
        <f>B73+B72</f>
        <v>289576.18800000002</v>
      </c>
      <c r="C74" s="50">
        <f>C73+C72</f>
        <v>18.809999999999999</v>
      </c>
      <c r="D74" s="29"/>
    </row>
    <row r="75" spans="1:4" x14ac:dyDescent="0.25">
      <c r="A75" s="26"/>
      <c r="B75" s="26"/>
      <c r="C75" s="27"/>
      <c r="D75" s="29"/>
    </row>
    <row r="76" spans="1:4" x14ac:dyDescent="0.25">
      <c r="A76" s="26"/>
      <c r="B76" s="26"/>
      <c r="C76" s="27"/>
      <c r="D76" s="29"/>
    </row>
    <row r="77" spans="1:4" x14ac:dyDescent="0.25">
      <c r="A77" s="26"/>
      <c r="B77" s="26"/>
      <c r="C77" s="27"/>
      <c r="D77" s="29"/>
    </row>
    <row r="78" spans="1:4" x14ac:dyDescent="0.25">
      <c r="A78" s="26"/>
      <c r="B78" s="26"/>
      <c r="C78" s="27"/>
      <c r="D78" s="29"/>
    </row>
    <row r="79" spans="1:4" x14ac:dyDescent="0.25">
      <c r="A79" s="26"/>
      <c r="B79" s="26"/>
      <c r="C79" s="27"/>
      <c r="D79" s="29"/>
    </row>
    <row r="80" spans="1:4" x14ac:dyDescent="0.25">
      <c r="A80" s="26"/>
      <c r="B80" s="26"/>
      <c r="C80" s="27"/>
      <c r="D80" s="29"/>
    </row>
    <row r="81" spans="1:4" x14ac:dyDescent="0.25">
      <c r="A81" s="26"/>
      <c r="B81" s="26"/>
      <c r="C81" s="27"/>
      <c r="D81" s="29"/>
    </row>
    <row r="82" spans="1:4" x14ac:dyDescent="0.25">
      <c r="A82" s="26"/>
      <c r="B82" s="26"/>
      <c r="C82" s="27"/>
      <c r="D82" s="29"/>
    </row>
    <row r="83" spans="1:4" x14ac:dyDescent="0.25">
      <c r="A83" s="26"/>
      <c r="B83" s="26"/>
      <c r="C83" s="27"/>
      <c r="D83" s="29"/>
    </row>
    <row r="84" spans="1:4" x14ac:dyDescent="0.25">
      <c r="A84" s="26"/>
      <c r="B84" s="26"/>
      <c r="C84" s="27"/>
      <c r="D84" s="29"/>
    </row>
    <row r="85" spans="1:4" x14ac:dyDescent="0.25">
      <c r="A85" s="26"/>
      <c r="B85" s="26"/>
      <c r="C85" s="27"/>
      <c r="D85" s="29"/>
    </row>
    <row r="86" spans="1:4" x14ac:dyDescent="0.25">
      <c r="A86" s="26"/>
      <c r="B86" s="26"/>
      <c r="C86" s="27"/>
      <c r="D86" s="29"/>
    </row>
    <row r="87" spans="1:4" x14ac:dyDescent="0.25">
      <c r="A87" s="26"/>
      <c r="B87" s="26"/>
      <c r="C87" s="27"/>
      <c r="D87" s="29"/>
    </row>
    <row r="88" spans="1:4" x14ac:dyDescent="0.25">
      <c r="A88" s="26"/>
      <c r="B88" s="26"/>
      <c r="C88" s="27"/>
      <c r="D88" s="29"/>
    </row>
    <row r="89" spans="1:4" x14ac:dyDescent="0.25">
      <c r="A89" s="26"/>
      <c r="B89" s="26"/>
      <c r="C89" s="27"/>
      <c r="D89" s="29"/>
    </row>
    <row r="90" spans="1:4" x14ac:dyDescent="0.25">
      <c r="A90" s="26"/>
      <c r="B90" s="26"/>
      <c r="C90" s="27"/>
      <c r="D90" s="29"/>
    </row>
    <row r="91" spans="1:4" x14ac:dyDescent="0.25">
      <c r="A91" s="26"/>
      <c r="B91" s="26"/>
      <c r="C91" s="27"/>
      <c r="D91" s="29"/>
    </row>
    <row r="92" spans="1:4" x14ac:dyDescent="0.25">
      <c r="A92" s="26"/>
      <c r="B92" s="26"/>
      <c r="C92" s="27"/>
      <c r="D92" s="29"/>
    </row>
    <row r="93" spans="1:4" x14ac:dyDescent="0.25">
      <c r="A93" s="26"/>
      <c r="B93" s="26"/>
      <c r="C93" s="27"/>
      <c r="D93" s="29"/>
    </row>
    <row r="94" spans="1:4" x14ac:dyDescent="0.25">
      <c r="A94" s="26"/>
      <c r="B94" s="26"/>
      <c r="C94" s="27"/>
      <c r="D94" s="29"/>
    </row>
    <row r="95" spans="1:4" x14ac:dyDescent="0.25">
      <c r="A95" s="26"/>
      <c r="B95" s="26"/>
      <c r="C95" s="27"/>
      <c r="D95" s="29"/>
    </row>
    <row r="96" spans="1:4" x14ac:dyDescent="0.25">
      <c r="A96" s="26"/>
      <c r="B96" s="26"/>
      <c r="C96" s="27"/>
      <c r="D96" s="29"/>
    </row>
    <row r="97" spans="1:4" x14ac:dyDescent="0.25">
      <c r="A97" s="26"/>
      <c r="B97" s="26"/>
      <c r="C97" s="27"/>
      <c r="D97" s="29"/>
    </row>
    <row r="98" spans="1:4" x14ac:dyDescent="0.25">
      <c r="A98" s="26"/>
      <c r="B98" s="26"/>
      <c r="C98" s="27"/>
      <c r="D98" s="29"/>
    </row>
    <row r="99" spans="1:4" x14ac:dyDescent="0.25">
      <c r="A99" s="26"/>
      <c r="B99" s="26"/>
      <c r="C99" s="27"/>
      <c r="D99" s="29"/>
    </row>
    <row r="100" spans="1:4" x14ac:dyDescent="0.25">
      <c r="A100" s="26"/>
      <c r="B100" s="26"/>
      <c r="C100" s="27"/>
      <c r="D100" s="29"/>
    </row>
    <row r="101" spans="1:4" x14ac:dyDescent="0.25">
      <c r="A101" s="26"/>
      <c r="B101" s="26"/>
      <c r="C101" s="27"/>
      <c r="D101" s="29"/>
    </row>
    <row r="102" spans="1:4" x14ac:dyDescent="0.25">
      <c r="A102" s="26"/>
      <c r="B102" s="26"/>
      <c r="C102" s="27"/>
      <c r="D102" s="29"/>
    </row>
    <row r="103" spans="1:4" x14ac:dyDescent="0.25">
      <c r="A103" s="26"/>
      <c r="B103" s="26"/>
      <c r="C103" s="27"/>
      <c r="D103" s="29"/>
    </row>
    <row r="104" spans="1:4" x14ac:dyDescent="0.25">
      <c r="A104" s="26"/>
      <c r="B104" s="26"/>
      <c r="C104" s="27"/>
      <c r="D104" s="29"/>
    </row>
    <row r="105" spans="1:4" x14ac:dyDescent="0.25">
      <c r="A105" s="26"/>
      <c r="B105" s="26"/>
      <c r="C105" s="27"/>
      <c r="D105" s="29"/>
    </row>
    <row r="106" spans="1:4" x14ac:dyDescent="0.25">
      <c r="A106" s="26"/>
      <c r="B106" s="26"/>
      <c r="C106" s="27"/>
      <c r="D106" s="29"/>
    </row>
    <row r="107" spans="1:4" x14ac:dyDescent="0.25">
      <c r="A107" s="26"/>
      <c r="B107" s="26"/>
      <c r="C107" s="27"/>
      <c r="D107" s="29"/>
    </row>
    <row r="108" spans="1:4" x14ac:dyDescent="0.25">
      <c r="A108" s="26"/>
      <c r="B108" s="26"/>
      <c r="C108" s="27"/>
      <c r="D108" s="29"/>
    </row>
    <row r="109" spans="1:4" x14ac:dyDescent="0.25">
      <c r="A109" s="26"/>
      <c r="B109" s="26"/>
      <c r="C109" s="27"/>
      <c r="D109" s="29"/>
    </row>
    <row r="110" spans="1:4" x14ac:dyDescent="0.25">
      <c r="A110" s="26"/>
      <c r="B110" s="26"/>
      <c r="C110" s="27"/>
      <c r="D110" s="29"/>
    </row>
    <row r="111" spans="1:4" x14ac:dyDescent="0.25">
      <c r="A111" s="26"/>
      <c r="B111" s="26"/>
      <c r="C111" s="27"/>
      <c r="D111" s="29"/>
    </row>
    <row r="112" spans="1:4" x14ac:dyDescent="0.25">
      <c r="A112" s="26"/>
      <c r="B112" s="26"/>
      <c r="C112" s="27"/>
      <c r="D112" s="29"/>
    </row>
    <row r="113" spans="1:4" x14ac:dyDescent="0.25">
      <c r="A113" s="26"/>
      <c r="B113" s="26"/>
      <c r="C113" s="27"/>
      <c r="D113" s="29"/>
    </row>
    <row r="114" spans="1:4" x14ac:dyDescent="0.25">
      <c r="A114" s="26"/>
      <c r="B114" s="26"/>
      <c r="C114" s="27"/>
      <c r="D114" s="29"/>
    </row>
    <row r="115" spans="1:4" x14ac:dyDescent="0.25">
      <c r="A115" s="26"/>
      <c r="B115" s="26"/>
      <c r="C115" s="27"/>
      <c r="D115" s="29"/>
    </row>
    <row r="116" spans="1:4" x14ac:dyDescent="0.25">
      <c r="A116" s="26"/>
      <c r="B116" s="26"/>
      <c r="C116" s="27"/>
      <c r="D116" s="29"/>
    </row>
    <row r="117" spans="1:4" x14ac:dyDescent="0.25">
      <c r="A117" s="26"/>
      <c r="B117" s="26"/>
      <c r="C117" s="27"/>
      <c r="D117" s="29"/>
    </row>
    <row r="118" spans="1:4" x14ac:dyDescent="0.25">
      <c r="A118" s="26"/>
      <c r="B118" s="26"/>
      <c r="C118" s="27"/>
      <c r="D118" s="29"/>
    </row>
    <row r="119" spans="1:4" x14ac:dyDescent="0.25">
      <c r="A119" s="26"/>
      <c r="B119" s="26"/>
      <c r="C119" s="27"/>
      <c r="D119" s="29"/>
    </row>
    <row r="120" spans="1:4" x14ac:dyDescent="0.25">
      <c r="A120" s="26"/>
      <c r="B120" s="26"/>
      <c r="C120" s="27"/>
      <c r="D120" s="29"/>
    </row>
    <row r="121" spans="1:4" x14ac:dyDescent="0.25">
      <c r="A121" s="26"/>
      <c r="B121" s="26"/>
      <c r="C121" s="27"/>
      <c r="D121" s="29"/>
    </row>
    <row r="122" spans="1:4" x14ac:dyDescent="0.25">
      <c r="A122" s="26"/>
      <c r="B122" s="26"/>
      <c r="C122" s="27"/>
      <c r="D122" s="29"/>
    </row>
    <row r="123" spans="1:4" x14ac:dyDescent="0.25">
      <c r="A123" s="26"/>
      <c r="B123" s="26"/>
      <c r="C123" s="27"/>
      <c r="D123" s="29"/>
    </row>
    <row r="124" spans="1:4" x14ac:dyDescent="0.25">
      <c r="A124" s="26"/>
      <c r="B124" s="26"/>
      <c r="C124" s="27"/>
      <c r="D124" s="29"/>
    </row>
    <row r="125" spans="1:4" x14ac:dyDescent="0.25">
      <c r="A125" s="26"/>
      <c r="B125" s="26"/>
      <c r="C125" s="27"/>
      <c r="D125" s="29"/>
    </row>
    <row r="126" spans="1:4" x14ac:dyDescent="0.25">
      <c r="A126" s="26"/>
      <c r="B126" s="26"/>
      <c r="C126" s="27"/>
      <c r="D126" s="29"/>
    </row>
    <row r="127" spans="1:4" x14ac:dyDescent="0.25">
      <c r="A127" s="26"/>
      <c r="B127" s="26"/>
      <c r="C127" s="27"/>
      <c r="D127" s="29"/>
    </row>
    <row r="128" spans="1:4" x14ac:dyDescent="0.25">
      <c r="A128" s="26"/>
      <c r="B128" s="26"/>
      <c r="C128" s="27"/>
      <c r="D128" s="29"/>
    </row>
    <row r="129" spans="1:4" x14ac:dyDescent="0.25">
      <c r="A129" s="26"/>
      <c r="B129" s="26"/>
      <c r="C129" s="27"/>
      <c r="D129" s="29"/>
    </row>
    <row r="130" spans="1:4" x14ac:dyDescent="0.25">
      <c r="A130" s="26"/>
      <c r="B130" s="26"/>
      <c r="C130" s="27"/>
      <c r="D130" s="29"/>
    </row>
    <row r="131" spans="1:4" x14ac:dyDescent="0.25">
      <c r="A131" s="26"/>
      <c r="B131" s="26"/>
      <c r="C131" s="27"/>
      <c r="D131" s="29"/>
    </row>
    <row r="132" spans="1:4" x14ac:dyDescent="0.25">
      <c r="A132" s="26"/>
      <c r="B132" s="26"/>
      <c r="C132" s="27"/>
      <c r="D132" s="29"/>
    </row>
    <row r="133" spans="1:4" x14ac:dyDescent="0.25">
      <c r="A133" s="26"/>
      <c r="B133" s="26"/>
      <c r="C133" s="27"/>
      <c r="D133" s="29"/>
    </row>
    <row r="134" spans="1:4" x14ac:dyDescent="0.25">
      <c r="A134" s="26"/>
      <c r="B134" s="26"/>
      <c r="C134" s="27"/>
      <c r="D134" s="29"/>
    </row>
    <row r="135" spans="1:4" x14ac:dyDescent="0.25">
      <c r="A135" s="26"/>
      <c r="B135" s="26"/>
      <c r="C135" s="27"/>
      <c r="D135" s="29"/>
    </row>
    <row r="136" spans="1:4" x14ac:dyDescent="0.25">
      <c r="A136" s="26"/>
      <c r="B136" s="26"/>
      <c r="C136" s="27"/>
      <c r="D136" s="29"/>
    </row>
    <row r="137" spans="1:4" x14ac:dyDescent="0.25">
      <c r="A137" s="26"/>
      <c r="B137" s="26"/>
      <c r="C137" s="27"/>
      <c r="D137" s="29"/>
    </row>
    <row r="138" spans="1:4" x14ac:dyDescent="0.25">
      <c r="A138" s="26"/>
      <c r="B138" s="26"/>
      <c r="C138" s="27"/>
      <c r="D138" s="29"/>
    </row>
    <row r="139" spans="1:4" x14ac:dyDescent="0.25">
      <c r="A139" s="26"/>
      <c r="B139" s="26"/>
      <c r="C139" s="27"/>
      <c r="D139" s="29"/>
    </row>
    <row r="140" spans="1:4" x14ac:dyDescent="0.25">
      <c r="A140" s="26"/>
      <c r="B140" s="26"/>
      <c r="C140" s="27"/>
      <c r="D140" s="29"/>
    </row>
    <row r="141" spans="1:4" x14ac:dyDescent="0.25">
      <c r="A141" s="26"/>
      <c r="B141" s="26"/>
      <c r="C141" s="27"/>
      <c r="D141" s="29"/>
    </row>
    <row r="142" spans="1:4" x14ac:dyDescent="0.25">
      <c r="A142" s="26"/>
      <c r="B142" s="26"/>
      <c r="C142" s="27"/>
      <c r="D142" s="29"/>
    </row>
    <row r="143" spans="1:4" x14ac:dyDescent="0.25">
      <c r="A143" s="26"/>
      <c r="B143" s="26"/>
      <c r="C143" s="27"/>
      <c r="D143" s="29"/>
    </row>
    <row r="144" spans="1:4" x14ac:dyDescent="0.25">
      <c r="A144" s="26"/>
      <c r="B144" s="26"/>
      <c r="C144" s="27"/>
      <c r="D144" s="29"/>
    </row>
    <row r="145" spans="1:4" x14ac:dyDescent="0.25">
      <c r="A145" s="26"/>
      <c r="B145" s="26"/>
      <c r="C145" s="27"/>
      <c r="D145" s="29"/>
    </row>
    <row r="146" spans="1:4" x14ac:dyDescent="0.25">
      <c r="A146" s="26"/>
      <c r="B146" s="26"/>
      <c r="C146" s="27"/>
      <c r="D146" s="29"/>
    </row>
    <row r="147" spans="1:4" x14ac:dyDescent="0.25">
      <c r="A147" s="26"/>
      <c r="B147" s="26"/>
      <c r="C147" s="27"/>
      <c r="D147" s="29"/>
    </row>
    <row r="148" spans="1:4" x14ac:dyDescent="0.25">
      <c r="A148" s="26"/>
      <c r="B148" s="26"/>
      <c r="C148" s="27"/>
      <c r="D148" s="29"/>
    </row>
    <row r="149" spans="1:4" x14ac:dyDescent="0.25">
      <c r="A149" s="26"/>
      <c r="B149" s="26"/>
      <c r="C149" s="27"/>
      <c r="D149" s="29"/>
    </row>
    <row r="150" spans="1:4" x14ac:dyDescent="0.25">
      <c r="A150" s="26"/>
      <c r="B150" s="26"/>
      <c r="C150" s="27"/>
      <c r="D150" s="29"/>
    </row>
    <row r="151" spans="1:4" x14ac:dyDescent="0.25">
      <c r="A151" s="26"/>
      <c r="B151" s="26"/>
      <c r="C151" s="27"/>
      <c r="D151" s="29"/>
    </row>
    <row r="152" spans="1:4" x14ac:dyDescent="0.25">
      <c r="A152" s="26"/>
      <c r="B152" s="26"/>
      <c r="C152" s="27"/>
      <c r="D152" s="29"/>
    </row>
    <row r="153" spans="1:4" x14ac:dyDescent="0.25">
      <c r="A153" s="26"/>
      <c r="B153" s="26"/>
      <c r="C153" s="27"/>
      <c r="D153" s="29"/>
    </row>
  </sheetData>
  <mergeCells count="62"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9:C49"/>
    <mergeCell ref="A43:C43"/>
    <mergeCell ref="A44:C44"/>
    <mergeCell ref="A45:C45"/>
    <mergeCell ref="A46:C46"/>
    <mergeCell ref="A47:C47"/>
    <mergeCell ref="A52:C52"/>
    <mergeCell ref="A53:C53"/>
    <mergeCell ref="A54:C54"/>
    <mergeCell ref="A55:C55"/>
    <mergeCell ref="A50:C50"/>
    <mergeCell ref="B1:C1"/>
    <mergeCell ref="A2:C2"/>
    <mergeCell ref="A3:C3"/>
    <mergeCell ref="A62:C62"/>
    <mergeCell ref="A71:C71"/>
    <mergeCell ref="A63:C63"/>
    <mergeCell ref="A64:C64"/>
    <mergeCell ref="A65:C65"/>
    <mergeCell ref="A66:C66"/>
    <mergeCell ref="A67:C67"/>
    <mergeCell ref="A56:C56"/>
    <mergeCell ref="A57:C57"/>
    <mergeCell ref="A59:C59"/>
    <mergeCell ref="A60:C60"/>
    <mergeCell ref="A61:C61"/>
    <mergeCell ref="A48:C48"/>
  </mergeCells>
  <pageMargins left="0.7" right="0.7" top="0.75" bottom="0.75" header="0.3" footer="0.3"/>
  <pageSetup paperSize="9" scale="60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="77" zoomScaleNormal="77" workbookViewId="0">
      <pane ySplit="5" topLeftCell="A6" activePane="bottomLeft" state="frozen"/>
      <selection pane="bottomLeft" sqref="A1:C3"/>
    </sheetView>
  </sheetViews>
  <sheetFormatPr defaultRowHeight="15" x14ac:dyDescent="0.25"/>
  <cols>
    <col min="1" max="1" width="80.5703125" style="11" customWidth="1"/>
    <col min="2" max="2" width="18.28515625" style="11" customWidth="1"/>
    <col min="3" max="3" width="18.28515625" style="13" customWidth="1"/>
    <col min="4" max="4" width="18.28515625" customWidth="1"/>
  </cols>
  <sheetData>
    <row r="1" spans="1:10" ht="18.75" x14ac:dyDescent="0.3">
      <c r="A1" s="32"/>
      <c r="B1" s="82" t="s">
        <v>75</v>
      </c>
      <c r="C1" s="83"/>
    </row>
    <row r="2" spans="1:10" ht="15.75" x14ac:dyDescent="0.3">
      <c r="A2" s="81" t="s">
        <v>87</v>
      </c>
      <c r="B2" s="84"/>
      <c r="C2" s="84"/>
    </row>
    <row r="3" spans="1:10" ht="18.75" x14ac:dyDescent="0.3">
      <c r="A3" s="80" t="s">
        <v>88</v>
      </c>
      <c r="B3" s="81"/>
      <c r="C3" s="81"/>
    </row>
    <row r="4" spans="1:10" ht="18.75" x14ac:dyDescent="0.3">
      <c r="B4" s="30"/>
    </row>
    <row r="5" spans="1:10" ht="79.5" customHeight="1" x14ac:dyDescent="0.25">
      <c r="A5" s="109" t="s">
        <v>3</v>
      </c>
      <c r="B5" s="110"/>
      <c r="C5" s="110"/>
      <c r="D5" s="33"/>
      <c r="E5" s="7"/>
      <c r="J5" s="12"/>
    </row>
    <row r="6" spans="1:10" ht="64.5" customHeight="1" x14ac:dyDescent="0.25">
      <c r="A6" s="35" t="s">
        <v>67</v>
      </c>
      <c r="B6" s="36" t="s">
        <v>45</v>
      </c>
      <c r="C6" s="37" t="s">
        <v>46</v>
      </c>
      <c r="D6" s="58"/>
      <c r="E6" s="34"/>
      <c r="F6" s="34"/>
      <c r="G6" s="34"/>
      <c r="H6" s="34"/>
      <c r="I6" s="34"/>
    </row>
    <row r="7" spans="1:10" ht="72" customHeight="1" x14ac:dyDescent="0.25">
      <c r="A7" s="38" t="s">
        <v>69</v>
      </c>
      <c r="B7" s="39">
        <f>C7*1282.5*12</f>
        <v>40629.600000000006</v>
      </c>
      <c r="C7" s="39">
        <v>2.64</v>
      </c>
    </row>
    <row r="8" spans="1:10" ht="30.75" customHeight="1" x14ac:dyDescent="0.25">
      <c r="A8" s="106" t="s">
        <v>77</v>
      </c>
      <c r="B8" s="107"/>
      <c r="C8" s="108"/>
    </row>
    <row r="9" spans="1:10" ht="15.75" x14ac:dyDescent="0.25">
      <c r="A9" s="85" t="s">
        <v>16</v>
      </c>
      <c r="B9" s="86"/>
      <c r="C9" s="87"/>
    </row>
    <row r="10" spans="1:10" ht="97.5" customHeight="1" x14ac:dyDescent="0.25">
      <c r="A10" s="74" t="s">
        <v>17</v>
      </c>
      <c r="B10" s="75"/>
      <c r="C10" s="76"/>
    </row>
    <row r="11" spans="1:10" ht="15.75" x14ac:dyDescent="0.25">
      <c r="A11" s="85" t="s">
        <v>24</v>
      </c>
      <c r="B11" s="86"/>
      <c r="C11" s="87"/>
    </row>
    <row r="12" spans="1:10" ht="81" customHeight="1" x14ac:dyDescent="0.25">
      <c r="A12" s="74" t="s">
        <v>25</v>
      </c>
      <c r="B12" s="75"/>
      <c r="C12" s="76"/>
    </row>
    <row r="13" spans="1:10" ht="15.75" x14ac:dyDescent="0.25">
      <c r="A13" s="85" t="s">
        <v>26</v>
      </c>
      <c r="B13" s="86"/>
      <c r="C13" s="87"/>
    </row>
    <row r="14" spans="1:10" ht="83.25" customHeight="1" x14ac:dyDescent="0.25">
      <c r="A14" s="74" t="s">
        <v>27</v>
      </c>
      <c r="B14" s="75"/>
      <c r="C14" s="76"/>
    </row>
    <row r="15" spans="1:10" ht="15.75" x14ac:dyDescent="0.25">
      <c r="A15" s="85" t="s">
        <v>28</v>
      </c>
      <c r="B15" s="86"/>
      <c r="C15" s="87"/>
    </row>
    <row r="16" spans="1:10" ht="156.75" customHeight="1" x14ac:dyDescent="0.25">
      <c r="A16" s="74" t="s">
        <v>29</v>
      </c>
      <c r="B16" s="75"/>
      <c r="C16" s="76"/>
    </row>
    <row r="17" spans="1:3" ht="15.75" x14ac:dyDescent="0.25">
      <c r="A17" s="85" t="s">
        <v>30</v>
      </c>
      <c r="B17" s="86"/>
      <c r="C17" s="87"/>
    </row>
    <row r="18" spans="1:3" ht="125.25" customHeight="1" x14ac:dyDescent="0.25">
      <c r="A18" s="74" t="s">
        <v>31</v>
      </c>
      <c r="B18" s="75"/>
      <c r="C18" s="76"/>
    </row>
    <row r="19" spans="1:3" ht="15.75" x14ac:dyDescent="0.25">
      <c r="A19" s="85" t="s">
        <v>18</v>
      </c>
      <c r="B19" s="86"/>
      <c r="C19" s="87"/>
    </row>
    <row r="20" spans="1:3" ht="232.5" customHeight="1" x14ac:dyDescent="0.25">
      <c r="A20" s="74" t="s">
        <v>32</v>
      </c>
      <c r="B20" s="75"/>
      <c r="C20" s="76"/>
    </row>
    <row r="21" spans="1:3" ht="15.75" x14ac:dyDescent="0.25">
      <c r="A21" s="85" t="s">
        <v>33</v>
      </c>
      <c r="B21" s="86"/>
      <c r="C21" s="87"/>
    </row>
    <row r="22" spans="1:3" ht="81" customHeight="1" x14ac:dyDescent="0.25">
      <c r="A22" s="74" t="s">
        <v>34</v>
      </c>
      <c r="B22" s="75"/>
      <c r="C22" s="76"/>
    </row>
    <row r="23" spans="1:3" ht="15.75" x14ac:dyDescent="0.25">
      <c r="A23" s="85" t="s">
        <v>35</v>
      </c>
      <c r="B23" s="86"/>
      <c r="C23" s="87"/>
    </row>
    <row r="24" spans="1:3" ht="126" customHeight="1" x14ac:dyDescent="0.25">
      <c r="A24" s="74" t="s">
        <v>36</v>
      </c>
      <c r="B24" s="75"/>
      <c r="C24" s="76"/>
    </row>
    <row r="25" spans="1:3" ht="15.75" x14ac:dyDescent="0.25">
      <c r="A25" s="85" t="s">
        <v>37</v>
      </c>
      <c r="B25" s="86"/>
      <c r="C25" s="87"/>
    </row>
    <row r="26" spans="1:3" ht="84" customHeight="1" x14ac:dyDescent="0.25">
      <c r="A26" s="74" t="s">
        <v>38</v>
      </c>
      <c r="B26" s="75"/>
      <c r="C26" s="76"/>
    </row>
    <row r="27" spans="1:3" ht="15.75" x14ac:dyDescent="0.25">
      <c r="A27" s="85" t="s">
        <v>39</v>
      </c>
      <c r="B27" s="86"/>
      <c r="C27" s="87"/>
    </row>
    <row r="28" spans="1:3" ht="48" customHeight="1" x14ac:dyDescent="0.25">
      <c r="A28" s="74" t="s">
        <v>40</v>
      </c>
      <c r="B28" s="75"/>
      <c r="C28" s="76"/>
    </row>
    <row r="29" spans="1:3" ht="15.75" x14ac:dyDescent="0.25">
      <c r="A29" s="85" t="s">
        <v>41</v>
      </c>
      <c r="B29" s="86"/>
      <c r="C29" s="87"/>
    </row>
    <row r="30" spans="1:3" ht="29.25" customHeight="1" x14ac:dyDescent="0.25">
      <c r="A30" s="74" t="s">
        <v>19</v>
      </c>
      <c r="B30" s="75"/>
      <c r="C30" s="76"/>
    </row>
    <row r="31" spans="1:3" ht="15.75" x14ac:dyDescent="0.25">
      <c r="A31" s="85" t="s">
        <v>42</v>
      </c>
      <c r="B31" s="86"/>
      <c r="C31" s="87"/>
    </row>
    <row r="32" spans="1:3" ht="81.75" customHeight="1" x14ac:dyDescent="0.25">
      <c r="A32" s="74" t="s">
        <v>43</v>
      </c>
      <c r="B32" s="75"/>
      <c r="C32" s="76"/>
    </row>
    <row r="33" spans="1:3" ht="53.25" customHeight="1" x14ac:dyDescent="0.25">
      <c r="A33" s="40" t="s">
        <v>47</v>
      </c>
      <c r="B33" s="39">
        <f>C33*1282.5*12</f>
        <v>65561.399999999994</v>
      </c>
      <c r="C33" s="39">
        <v>4.26</v>
      </c>
    </row>
    <row r="34" spans="1:3" ht="15.75" x14ac:dyDescent="0.25">
      <c r="A34" s="91" t="s">
        <v>20</v>
      </c>
      <c r="B34" s="92"/>
      <c r="C34" s="93"/>
    </row>
    <row r="35" spans="1:3" ht="75.75" customHeight="1" x14ac:dyDescent="0.25">
      <c r="A35" s="94" t="s">
        <v>21</v>
      </c>
      <c r="B35" s="95"/>
      <c r="C35" s="96"/>
    </row>
    <row r="36" spans="1:3" ht="34.5" customHeight="1" x14ac:dyDescent="0.25">
      <c r="A36" s="74" t="s">
        <v>22</v>
      </c>
      <c r="B36" s="75"/>
      <c r="C36" s="76"/>
    </row>
    <row r="37" spans="1:3" ht="15.75" x14ac:dyDescent="0.25">
      <c r="A37" s="91" t="s">
        <v>23</v>
      </c>
      <c r="B37" s="92"/>
      <c r="C37" s="93"/>
    </row>
    <row r="38" spans="1:3" ht="79.5" customHeight="1" x14ac:dyDescent="0.25">
      <c r="A38" s="94" t="s">
        <v>80</v>
      </c>
      <c r="B38" s="95"/>
      <c r="C38" s="96"/>
    </row>
    <row r="39" spans="1:3" ht="35.25" customHeight="1" x14ac:dyDescent="0.25">
      <c r="A39" s="74" t="s">
        <v>22</v>
      </c>
      <c r="B39" s="75"/>
      <c r="C39" s="76"/>
    </row>
    <row r="40" spans="1:3" ht="15.75" x14ac:dyDescent="0.25">
      <c r="A40" s="85" t="s">
        <v>44</v>
      </c>
      <c r="B40" s="86"/>
      <c r="C40" s="87"/>
    </row>
    <row r="41" spans="1:3" ht="140.25" customHeight="1" x14ac:dyDescent="0.25">
      <c r="A41" s="94" t="s">
        <v>68</v>
      </c>
      <c r="B41" s="95"/>
      <c r="C41" s="96"/>
    </row>
    <row r="42" spans="1:3" ht="33" customHeight="1" x14ac:dyDescent="0.25">
      <c r="A42" s="74" t="s">
        <v>48</v>
      </c>
      <c r="B42" s="75"/>
      <c r="C42" s="76"/>
    </row>
    <row r="43" spans="1:3" ht="15.75" x14ac:dyDescent="0.25">
      <c r="A43" s="85" t="s">
        <v>49</v>
      </c>
      <c r="B43" s="86"/>
      <c r="C43" s="87"/>
    </row>
    <row r="44" spans="1:3" ht="43.5" customHeight="1" x14ac:dyDescent="0.25">
      <c r="A44" s="94" t="s">
        <v>50</v>
      </c>
      <c r="B44" s="95"/>
      <c r="C44" s="96"/>
    </row>
    <row r="45" spans="1:3" ht="34.5" customHeight="1" x14ac:dyDescent="0.25">
      <c r="A45" s="74" t="s">
        <v>22</v>
      </c>
      <c r="B45" s="75"/>
      <c r="C45" s="76"/>
    </row>
    <row r="46" spans="1:3" ht="15.75" x14ac:dyDescent="0.25">
      <c r="A46" s="85" t="s">
        <v>78</v>
      </c>
      <c r="B46" s="86"/>
      <c r="C46" s="87"/>
    </row>
    <row r="47" spans="1:3" ht="79.5" customHeight="1" x14ac:dyDescent="0.25">
      <c r="A47" s="94" t="s">
        <v>51</v>
      </c>
      <c r="B47" s="95"/>
      <c r="C47" s="96"/>
    </row>
    <row r="48" spans="1:3" ht="33" customHeight="1" x14ac:dyDescent="0.25">
      <c r="A48" s="74" t="s">
        <v>52</v>
      </c>
      <c r="B48" s="75"/>
      <c r="C48" s="76"/>
    </row>
    <row r="49" spans="1:3" ht="33" customHeight="1" x14ac:dyDescent="0.25">
      <c r="A49" s="103" t="s">
        <v>81</v>
      </c>
      <c r="B49" s="104"/>
      <c r="C49" s="105"/>
    </row>
    <row r="50" spans="1:3" ht="20.25" customHeight="1" x14ac:dyDescent="0.25">
      <c r="A50" s="100" t="s">
        <v>53</v>
      </c>
      <c r="B50" s="101"/>
      <c r="C50" s="102"/>
    </row>
    <row r="51" spans="1:3" ht="15.75" x14ac:dyDescent="0.25">
      <c r="A51" s="41" t="s">
        <v>54</v>
      </c>
      <c r="B51" s="39">
        <f>C51*1282.5*12</f>
        <v>40937.4</v>
      </c>
      <c r="C51" s="39">
        <v>2.66</v>
      </c>
    </row>
    <row r="52" spans="1:3" ht="15.75" customHeight="1" x14ac:dyDescent="0.25">
      <c r="A52" s="97" t="s">
        <v>82</v>
      </c>
      <c r="B52" s="98"/>
      <c r="C52" s="99"/>
    </row>
    <row r="53" spans="1:3" ht="15.75" customHeight="1" x14ac:dyDescent="0.25">
      <c r="A53" s="68" t="s">
        <v>79</v>
      </c>
      <c r="B53" s="69"/>
      <c r="C53" s="70"/>
    </row>
    <row r="54" spans="1:3" ht="33.75" customHeight="1" x14ac:dyDescent="0.25">
      <c r="A54" s="68" t="s">
        <v>55</v>
      </c>
      <c r="B54" s="69"/>
      <c r="C54" s="70"/>
    </row>
    <row r="55" spans="1:3" ht="15.75" x14ac:dyDescent="0.25">
      <c r="A55" s="68" t="s">
        <v>70</v>
      </c>
      <c r="B55" s="69"/>
      <c r="C55" s="70"/>
    </row>
    <row r="56" spans="1:3" ht="15.75" customHeight="1" x14ac:dyDescent="0.25">
      <c r="A56" s="68" t="s">
        <v>56</v>
      </c>
      <c r="B56" s="69"/>
      <c r="C56" s="70"/>
    </row>
    <row r="57" spans="1:3" ht="33" customHeight="1" x14ac:dyDescent="0.25">
      <c r="A57" s="71" t="s">
        <v>57</v>
      </c>
      <c r="B57" s="72"/>
      <c r="C57" s="73"/>
    </row>
    <row r="58" spans="1:3" ht="91.5" customHeight="1" x14ac:dyDescent="0.25">
      <c r="A58" s="38" t="s">
        <v>58</v>
      </c>
      <c r="B58" s="39">
        <f>C58*1282.5*12</f>
        <v>52172.100000000006</v>
      </c>
      <c r="C58" s="39">
        <v>3.39</v>
      </c>
    </row>
    <row r="59" spans="1:3" ht="15.75" x14ac:dyDescent="0.25">
      <c r="A59" s="85" t="s">
        <v>83</v>
      </c>
      <c r="B59" s="86"/>
      <c r="C59" s="87"/>
    </row>
    <row r="60" spans="1:3" ht="67.5" customHeight="1" x14ac:dyDescent="0.25">
      <c r="A60" s="68" t="s">
        <v>59</v>
      </c>
      <c r="B60" s="69"/>
      <c r="C60" s="70"/>
    </row>
    <row r="61" spans="1:3" ht="35.25" customHeight="1" x14ac:dyDescent="0.25">
      <c r="A61" s="88" t="s">
        <v>72</v>
      </c>
      <c r="B61" s="89"/>
      <c r="C61" s="90"/>
    </row>
    <row r="62" spans="1:3" ht="15.75" x14ac:dyDescent="0.25">
      <c r="A62" s="91" t="s">
        <v>84</v>
      </c>
      <c r="B62" s="92"/>
      <c r="C62" s="93"/>
    </row>
    <row r="63" spans="1:3" ht="15.75" x14ac:dyDescent="0.25">
      <c r="A63" s="68" t="s">
        <v>60</v>
      </c>
      <c r="B63" s="69"/>
      <c r="C63" s="70"/>
    </row>
    <row r="64" spans="1:3" ht="15.75" customHeight="1" x14ac:dyDescent="0.25">
      <c r="A64" s="68" t="s">
        <v>73</v>
      </c>
      <c r="B64" s="69"/>
      <c r="C64" s="70"/>
    </row>
    <row r="65" spans="1:3" ht="15.75" x14ac:dyDescent="0.25">
      <c r="A65" s="68" t="s">
        <v>71</v>
      </c>
      <c r="B65" s="69"/>
      <c r="C65" s="70"/>
    </row>
    <row r="66" spans="1:3" ht="15.75" x14ac:dyDescent="0.25">
      <c r="A66" s="68" t="s">
        <v>74</v>
      </c>
      <c r="B66" s="69"/>
      <c r="C66" s="70"/>
    </row>
    <row r="67" spans="1:3" ht="15.75" x14ac:dyDescent="0.25">
      <c r="A67" s="71" t="s">
        <v>61</v>
      </c>
      <c r="B67" s="72"/>
      <c r="C67" s="73"/>
    </row>
    <row r="68" spans="1:3" ht="57" customHeight="1" x14ac:dyDescent="0.25">
      <c r="A68" s="42" t="s">
        <v>85</v>
      </c>
      <c r="B68" s="43">
        <f>C68*1282.5*12</f>
        <v>43245.9</v>
      </c>
      <c r="C68" s="44">
        <v>2.81</v>
      </c>
    </row>
    <row r="69" spans="1:3" ht="15.75" x14ac:dyDescent="0.25">
      <c r="A69" s="63" t="s">
        <v>62</v>
      </c>
      <c r="B69" s="45"/>
      <c r="C69" s="46"/>
    </row>
    <row r="70" spans="1:3" ht="63" customHeight="1" x14ac:dyDescent="0.25">
      <c r="A70" s="42" t="s">
        <v>86</v>
      </c>
      <c r="B70" s="43">
        <f>C70*1282.5*12</f>
        <v>18006.3</v>
      </c>
      <c r="C70" s="44">
        <v>1.17</v>
      </c>
    </row>
    <row r="71" spans="1:3" ht="21.75" customHeight="1" x14ac:dyDescent="0.25">
      <c r="A71" s="74" t="s">
        <v>76</v>
      </c>
      <c r="B71" s="75"/>
      <c r="C71" s="76"/>
    </row>
    <row r="72" spans="1:3" ht="15.75" x14ac:dyDescent="0.25">
      <c r="A72" s="47" t="s">
        <v>63</v>
      </c>
      <c r="B72" s="59">
        <f>C72*1282.5*12</f>
        <v>260552.69999999998</v>
      </c>
      <c r="C72" s="59">
        <f>C70+C68+C58+C51+C33+C7</f>
        <v>16.93</v>
      </c>
    </row>
    <row r="73" spans="1:3" ht="15.75" x14ac:dyDescent="0.25">
      <c r="A73" s="48" t="s">
        <v>64</v>
      </c>
      <c r="B73" s="49">
        <f>C73*1282.5*12</f>
        <v>26009.1</v>
      </c>
      <c r="C73" s="49">
        <v>1.69</v>
      </c>
    </row>
    <row r="74" spans="1:3" ht="15.75" x14ac:dyDescent="0.25">
      <c r="A74" s="38" t="s">
        <v>65</v>
      </c>
      <c r="B74" s="50">
        <f>B73+B72</f>
        <v>286561.8</v>
      </c>
      <c r="C74" s="50">
        <f>C73+C72</f>
        <v>18.62</v>
      </c>
    </row>
  </sheetData>
  <mergeCells count="62"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53:C53"/>
    <mergeCell ref="A54:C54"/>
    <mergeCell ref="A55:C55"/>
    <mergeCell ref="A56:C56"/>
    <mergeCell ref="A44:C44"/>
    <mergeCell ref="A45:C45"/>
    <mergeCell ref="A46:C46"/>
    <mergeCell ref="A47:C47"/>
    <mergeCell ref="A48:C48"/>
    <mergeCell ref="A50:C50"/>
    <mergeCell ref="A49:C49"/>
    <mergeCell ref="B1:C1"/>
    <mergeCell ref="A2:C2"/>
    <mergeCell ref="A3:C3"/>
    <mergeCell ref="A71:C71"/>
    <mergeCell ref="A5:C5"/>
    <mergeCell ref="A63:C63"/>
    <mergeCell ref="A64:C64"/>
    <mergeCell ref="A65:C65"/>
    <mergeCell ref="A66:C66"/>
    <mergeCell ref="A67:C67"/>
    <mergeCell ref="A57:C57"/>
    <mergeCell ref="A59:C59"/>
    <mergeCell ref="A60:C60"/>
    <mergeCell ref="A61:C61"/>
    <mergeCell ref="A62:C62"/>
    <mergeCell ref="A52:C52"/>
  </mergeCells>
  <pageMargins left="0.7" right="0.7" top="0.75" bottom="0.75" header="0.3" footer="0.3"/>
  <pageSetup paperSize="9" scale="64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2"/>
  <sheetViews>
    <sheetView zoomScale="77" zoomScaleNormal="77" workbookViewId="0">
      <pane ySplit="5" topLeftCell="A6" activePane="bottomLeft" state="frozen"/>
      <selection pane="bottomLeft" sqref="A1:C3"/>
    </sheetView>
  </sheetViews>
  <sheetFormatPr defaultRowHeight="15" x14ac:dyDescent="0.25"/>
  <cols>
    <col min="1" max="1" width="84" style="11" customWidth="1"/>
    <col min="2" max="2" width="18.28515625" style="11" customWidth="1"/>
    <col min="3" max="3" width="18.28515625" style="13" customWidth="1"/>
    <col min="4" max="4" width="18.28515625" customWidth="1"/>
  </cols>
  <sheetData>
    <row r="1" spans="1:10" ht="18.75" customHeight="1" x14ac:dyDescent="0.3">
      <c r="A1" s="32"/>
      <c r="B1" s="82" t="s">
        <v>75</v>
      </c>
      <c r="C1" s="83"/>
    </row>
    <row r="2" spans="1:10" ht="15.75" customHeight="1" x14ac:dyDescent="0.3">
      <c r="A2" s="81" t="s">
        <v>87</v>
      </c>
      <c r="B2" s="84"/>
      <c r="C2" s="84"/>
    </row>
    <row r="3" spans="1:10" ht="18.75" x14ac:dyDescent="0.3">
      <c r="A3" s="80" t="s">
        <v>88</v>
      </c>
      <c r="B3" s="81"/>
      <c r="C3" s="81"/>
    </row>
    <row r="4" spans="1:10" ht="18.75" x14ac:dyDescent="0.3">
      <c r="B4" s="30"/>
    </row>
    <row r="5" spans="1:10" ht="79.5" customHeight="1" x14ac:dyDescent="0.25">
      <c r="A5" s="109" t="s">
        <v>4</v>
      </c>
      <c r="B5" s="110"/>
      <c r="C5" s="110"/>
      <c r="D5" s="33"/>
      <c r="E5" s="7"/>
      <c r="J5" s="12"/>
    </row>
    <row r="6" spans="1:10" ht="78.75" x14ac:dyDescent="0.25">
      <c r="A6" s="35" t="s">
        <v>67</v>
      </c>
      <c r="B6" s="36" t="s">
        <v>45</v>
      </c>
      <c r="C6" s="37" t="s">
        <v>46</v>
      </c>
      <c r="D6" s="51"/>
      <c r="E6" s="34"/>
      <c r="F6" s="34"/>
      <c r="G6" s="34"/>
      <c r="H6" s="34"/>
      <c r="I6" s="34"/>
    </row>
    <row r="7" spans="1:10" ht="74.25" customHeight="1" x14ac:dyDescent="0.25">
      <c r="A7" s="38" t="s">
        <v>69</v>
      </c>
      <c r="B7" s="39">
        <f>C7*1537.2*12</f>
        <v>48698.496000000006</v>
      </c>
      <c r="C7" s="39">
        <v>2.64</v>
      </c>
      <c r="D7" s="29"/>
    </row>
    <row r="8" spans="1:10" ht="36" customHeight="1" x14ac:dyDescent="0.25">
      <c r="A8" s="106" t="s">
        <v>77</v>
      </c>
      <c r="B8" s="107"/>
      <c r="C8" s="108"/>
      <c r="D8" s="29"/>
    </row>
    <row r="9" spans="1:10" ht="15.75" customHeight="1" x14ac:dyDescent="0.25">
      <c r="A9" s="85" t="s">
        <v>16</v>
      </c>
      <c r="B9" s="86"/>
      <c r="C9" s="87"/>
      <c r="D9" s="29"/>
    </row>
    <row r="10" spans="1:10" ht="101.25" customHeight="1" x14ac:dyDescent="0.25">
      <c r="A10" s="74" t="s">
        <v>17</v>
      </c>
      <c r="B10" s="75"/>
      <c r="C10" s="76"/>
      <c r="D10" s="29"/>
    </row>
    <row r="11" spans="1:10" ht="15.75" x14ac:dyDescent="0.25">
      <c r="A11" s="85" t="s">
        <v>24</v>
      </c>
      <c r="B11" s="86"/>
      <c r="C11" s="87"/>
      <c r="D11" s="29"/>
    </row>
    <row r="12" spans="1:10" ht="72.75" customHeight="1" x14ac:dyDescent="0.25">
      <c r="A12" s="74" t="s">
        <v>25</v>
      </c>
      <c r="B12" s="75"/>
      <c r="C12" s="76"/>
      <c r="D12" s="29"/>
    </row>
    <row r="13" spans="1:10" ht="15.75" x14ac:dyDescent="0.25">
      <c r="A13" s="85" t="s">
        <v>26</v>
      </c>
      <c r="B13" s="86"/>
      <c r="C13" s="87"/>
      <c r="D13" s="29"/>
    </row>
    <row r="14" spans="1:10" ht="84" customHeight="1" x14ac:dyDescent="0.25">
      <c r="A14" s="74" t="s">
        <v>27</v>
      </c>
      <c r="B14" s="75"/>
      <c r="C14" s="76"/>
      <c r="D14" s="29"/>
    </row>
    <row r="15" spans="1:10" ht="15.75" x14ac:dyDescent="0.25">
      <c r="A15" s="85" t="s">
        <v>28</v>
      </c>
      <c r="B15" s="86"/>
      <c r="C15" s="87"/>
      <c r="D15" s="29"/>
    </row>
    <row r="16" spans="1:10" ht="143.25" customHeight="1" x14ac:dyDescent="0.25">
      <c r="A16" s="74" t="s">
        <v>29</v>
      </c>
      <c r="B16" s="75"/>
      <c r="C16" s="76"/>
      <c r="D16" s="29"/>
    </row>
    <row r="17" spans="1:4" ht="15.75" x14ac:dyDescent="0.25">
      <c r="A17" s="85" t="s">
        <v>30</v>
      </c>
      <c r="B17" s="86"/>
      <c r="C17" s="87"/>
      <c r="D17" s="29"/>
    </row>
    <row r="18" spans="1:4" ht="114" customHeight="1" x14ac:dyDescent="0.25">
      <c r="A18" s="74" t="s">
        <v>31</v>
      </c>
      <c r="B18" s="75"/>
      <c r="C18" s="76"/>
      <c r="D18" s="29"/>
    </row>
    <row r="19" spans="1:4" ht="15.75" x14ac:dyDescent="0.25">
      <c r="A19" s="85" t="s">
        <v>18</v>
      </c>
      <c r="B19" s="86"/>
      <c r="C19" s="87"/>
      <c r="D19" s="29"/>
    </row>
    <row r="20" spans="1:4" ht="216.75" customHeight="1" x14ac:dyDescent="0.25">
      <c r="A20" s="74" t="s">
        <v>32</v>
      </c>
      <c r="B20" s="75"/>
      <c r="C20" s="76"/>
      <c r="D20" s="29"/>
    </row>
    <row r="21" spans="1:4" ht="15.75" x14ac:dyDescent="0.25">
      <c r="A21" s="85" t="s">
        <v>33</v>
      </c>
      <c r="B21" s="86"/>
      <c r="C21" s="87"/>
      <c r="D21" s="29"/>
    </row>
    <row r="22" spans="1:4" ht="83.25" customHeight="1" x14ac:dyDescent="0.25">
      <c r="A22" s="74" t="s">
        <v>34</v>
      </c>
      <c r="B22" s="75"/>
      <c r="C22" s="76"/>
      <c r="D22" s="29"/>
    </row>
    <row r="23" spans="1:4" ht="15.75" x14ac:dyDescent="0.25">
      <c r="A23" s="85" t="s">
        <v>35</v>
      </c>
      <c r="B23" s="86"/>
      <c r="C23" s="87"/>
      <c r="D23" s="29"/>
    </row>
    <row r="24" spans="1:4" ht="116.25" customHeight="1" x14ac:dyDescent="0.25">
      <c r="A24" s="74" t="s">
        <v>36</v>
      </c>
      <c r="B24" s="75"/>
      <c r="C24" s="76"/>
      <c r="D24" s="29"/>
    </row>
    <row r="25" spans="1:4" ht="15.75" x14ac:dyDescent="0.25">
      <c r="A25" s="85" t="s">
        <v>37</v>
      </c>
      <c r="B25" s="86"/>
      <c r="C25" s="87"/>
      <c r="D25" s="29"/>
    </row>
    <row r="26" spans="1:4" ht="74.25" customHeight="1" x14ac:dyDescent="0.25">
      <c r="A26" s="74" t="s">
        <v>38</v>
      </c>
      <c r="B26" s="75"/>
      <c r="C26" s="76"/>
      <c r="D26" s="29"/>
    </row>
    <row r="27" spans="1:4" ht="15.75" x14ac:dyDescent="0.25">
      <c r="A27" s="85" t="s">
        <v>39</v>
      </c>
      <c r="B27" s="86"/>
      <c r="C27" s="87"/>
      <c r="D27" s="29"/>
    </row>
    <row r="28" spans="1:4" ht="47.25" customHeight="1" x14ac:dyDescent="0.25">
      <c r="A28" s="74" t="s">
        <v>40</v>
      </c>
      <c r="B28" s="75"/>
      <c r="C28" s="76"/>
      <c r="D28" s="29"/>
    </row>
    <row r="29" spans="1:4" ht="15.75" x14ac:dyDescent="0.25">
      <c r="A29" s="85" t="s">
        <v>41</v>
      </c>
      <c r="B29" s="86"/>
      <c r="C29" s="87"/>
      <c r="D29" s="29"/>
    </row>
    <row r="30" spans="1:4" ht="35.25" customHeight="1" x14ac:dyDescent="0.25">
      <c r="A30" s="74" t="s">
        <v>19</v>
      </c>
      <c r="B30" s="75"/>
      <c r="C30" s="76"/>
      <c r="D30" s="29"/>
    </row>
    <row r="31" spans="1:4" ht="15.75" x14ac:dyDescent="0.25">
      <c r="A31" s="85" t="s">
        <v>42</v>
      </c>
      <c r="B31" s="86"/>
      <c r="C31" s="87"/>
      <c r="D31" s="29"/>
    </row>
    <row r="32" spans="1:4" ht="82.5" customHeight="1" x14ac:dyDescent="0.25">
      <c r="A32" s="74" t="s">
        <v>43</v>
      </c>
      <c r="B32" s="75"/>
      <c r="C32" s="76"/>
      <c r="D32" s="29"/>
    </row>
    <row r="33" spans="1:4" ht="57" customHeight="1" x14ac:dyDescent="0.25">
      <c r="A33" s="40" t="s">
        <v>47</v>
      </c>
      <c r="B33" s="39">
        <f>C33*1537.2*12</f>
        <v>79135.056000000011</v>
      </c>
      <c r="C33" s="39">
        <v>4.29</v>
      </c>
      <c r="D33" s="29"/>
    </row>
    <row r="34" spans="1:4" ht="15.75" x14ac:dyDescent="0.25">
      <c r="A34" s="91" t="s">
        <v>20</v>
      </c>
      <c r="B34" s="92"/>
      <c r="C34" s="93"/>
      <c r="D34" s="29"/>
    </row>
    <row r="35" spans="1:4" ht="82.5" customHeight="1" x14ac:dyDescent="0.25">
      <c r="A35" s="94" t="s">
        <v>21</v>
      </c>
      <c r="B35" s="95"/>
      <c r="C35" s="96"/>
      <c r="D35" s="29"/>
    </row>
    <row r="36" spans="1:4" ht="33" customHeight="1" x14ac:dyDescent="0.25">
      <c r="A36" s="74" t="s">
        <v>22</v>
      </c>
      <c r="B36" s="75"/>
      <c r="C36" s="76"/>
      <c r="D36" s="29"/>
    </row>
    <row r="37" spans="1:4" ht="15.75" x14ac:dyDescent="0.25">
      <c r="A37" s="91" t="s">
        <v>23</v>
      </c>
      <c r="B37" s="92"/>
      <c r="C37" s="93"/>
      <c r="D37" s="29"/>
    </row>
    <row r="38" spans="1:4" ht="75" customHeight="1" x14ac:dyDescent="0.25">
      <c r="A38" s="94" t="s">
        <v>80</v>
      </c>
      <c r="B38" s="95"/>
      <c r="C38" s="96"/>
      <c r="D38" s="29"/>
    </row>
    <row r="39" spans="1:4" ht="30" customHeight="1" x14ac:dyDescent="0.25">
      <c r="A39" s="74" t="s">
        <v>22</v>
      </c>
      <c r="B39" s="75"/>
      <c r="C39" s="76"/>
      <c r="D39" s="29"/>
    </row>
    <row r="40" spans="1:4" ht="15.75" customHeight="1" x14ac:dyDescent="0.25">
      <c r="A40" s="85" t="s">
        <v>44</v>
      </c>
      <c r="B40" s="86"/>
      <c r="C40" s="87"/>
      <c r="D40" s="29"/>
    </row>
    <row r="41" spans="1:4" ht="159.75" customHeight="1" x14ac:dyDescent="0.25">
      <c r="A41" s="94" t="s">
        <v>68</v>
      </c>
      <c r="B41" s="95"/>
      <c r="C41" s="96"/>
      <c r="D41" s="29"/>
    </row>
    <row r="42" spans="1:4" ht="35.25" customHeight="1" x14ac:dyDescent="0.25">
      <c r="A42" s="74" t="s">
        <v>48</v>
      </c>
      <c r="B42" s="75"/>
      <c r="C42" s="76"/>
      <c r="D42" s="29"/>
    </row>
    <row r="43" spans="1:4" ht="15.75" customHeight="1" x14ac:dyDescent="0.25">
      <c r="A43" s="85" t="s">
        <v>49</v>
      </c>
      <c r="B43" s="86"/>
      <c r="C43" s="87"/>
      <c r="D43" s="29"/>
    </row>
    <row r="44" spans="1:4" ht="52.5" customHeight="1" x14ac:dyDescent="0.25">
      <c r="A44" s="94" t="s">
        <v>50</v>
      </c>
      <c r="B44" s="95"/>
      <c r="C44" s="96"/>
      <c r="D44" s="29"/>
    </row>
    <row r="45" spans="1:4" ht="35.25" customHeight="1" x14ac:dyDescent="0.25">
      <c r="A45" s="74" t="s">
        <v>22</v>
      </c>
      <c r="B45" s="75"/>
      <c r="C45" s="76"/>
      <c r="D45" s="29"/>
    </row>
    <row r="46" spans="1:4" ht="15.75" customHeight="1" x14ac:dyDescent="0.25">
      <c r="A46" s="85" t="s">
        <v>78</v>
      </c>
      <c r="B46" s="86"/>
      <c r="C46" s="87"/>
      <c r="D46" s="29"/>
    </row>
    <row r="47" spans="1:4" ht="70.5" customHeight="1" x14ac:dyDescent="0.25">
      <c r="A47" s="94" t="s">
        <v>51</v>
      </c>
      <c r="B47" s="95"/>
      <c r="C47" s="96"/>
      <c r="D47" s="29"/>
    </row>
    <row r="48" spans="1:4" ht="34.5" customHeight="1" x14ac:dyDescent="0.25">
      <c r="A48" s="74" t="s">
        <v>52</v>
      </c>
      <c r="B48" s="75"/>
      <c r="C48" s="76"/>
      <c r="D48" s="29"/>
    </row>
    <row r="49" spans="1:4" ht="34.5" customHeight="1" x14ac:dyDescent="0.25">
      <c r="A49" s="103" t="s">
        <v>81</v>
      </c>
      <c r="B49" s="104"/>
      <c r="C49" s="105"/>
      <c r="D49" s="29"/>
    </row>
    <row r="50" spans="1:4" x14ac:dyDescent="0.25">
      <c r="A50" s="100" t="s">
        <v>53</v>
      </c>
      <c r="B50" s="101"/>
      <c r="C50" s="102"/>
      <c r="D50" s="29"/>
    </row>
    <row r="51" spans="1:4" ht="15.75" x14ac:dyDescent="0.25">
      <c r="A51" s="41" t="s">
        <v>54</v>
      </c>
      <c r="B51" s="39">
        <f>C51*1537.2*12</f>
        <v>49436.351999999999</v>
      </c>
      <c r="C51" s="39">
        <v>2.68</v>
      </c>
      <c r="D51" s="29"/>
    </row>
    <row r="52" spans="1:4" ht="15.75" customHeight="1" x14ac:dyDescent="0.25">
      <c r="A52" s="97" t="s">
        <v>82</v>
      </c>
      <c r="B52" s="98"/>
      <c r="C52" s="99"/>
      <c r="D52" s="29"/>
    </row>
    <row r="53" spans="1:4" ht="15.75" customHeight="1" x14ac:dyDescent="0.25">
      <c r="A53" s="68" t="s">
        <v>79</v>
      </c>
      <c r="B53" s="69"/>
      <c r="C53" s="70"/>
      <c r="D53" s="29"/>
    </row>
    <row r="54" spans="1:4" ht="15.75" customHeight="1" x14ac:dyDescent="0.25">
      <c r="A54" s="68" t="s">
        <v>55</v>
      </c>
      <c r="B54" s="69"/>
      <c r="C54" s="70"/>
      <c r="D54" s="29"/>
    </row>
    <row r="55" spans="1:4" ht="15.75" x14ac:dyDescent="0.25">
      <c r="A55" s="68" t="s">
        <v>70</v>
      </c>
      <c r="B55" s="69"/>
      <c r="C55" s="70"/>
      <c r="D55" s="29"/>
    </row>
    <row r="56" spans="1:4" ht="15.75" customHeight="1" x14ac:dyDescent="0.25">
      <c r="A56" s="68" t="s">
        <v>56</v>
      </c>
      <c r="B56" s="69"/>
      <c r="C56" s="70"/>
      <c r="D56" s="29"/>
    </row>
    <row r="57" spans="1:4" ht="29.25" customHeight="1" x14ac:dyDescent="0.25">
      <c r="A57" s="71" t="s">
        <v>57</v>
      </c>
      <c r="B57" s="72"/>
      <c r="C57" s="73"/>
      <c r="D57" s="29"/>
    </row>
    <row r="58" spans="1:4" ht="85.5" customHeight="1" x14ac:dyDescent="0.25">
      <c r="A58" s="38" t="s">
        <v>58</v>
      </c>
      <c r="B58" s="39">
        <f>C58*1537.2*12</f>
        <v>63086.688000000002</v>
      </c>
      <c r="C58" s="39">
        <v>3.42</v>
      </c>
      <c r="D58" s="29"/>
    </row>
    <row r="59" spans="1:4" ht="15.75" x14ac:dyDescent="0.25">
      <c r="A59" s="85" t="s">
        <v>83</v>
      </c>
      <c r="B59" s="86"/>
      <c r="C59" s="87"/>
      <c r="D59" s="29"/>
    </row>
    <row r="60" spans="1:4" ht="64.5" customHeight="1" x14ac:dyDescent="0.25">
      <c r="A60" s="68" t="s">
        <v>59</v>
      </c>
      <c r="B60" s="69"/>
      <c r="C60" s="70"/>
      <c r="D60" s="29"/>
    </row>
    <row r="61" spans="1:4" ht="32.25" customHeight="1" x14ac:dyDescent="0.25">
      <c r="A61" s="88" t="s">
        <v>72</v>
      </c>
      <c r="B61" s="89"/>
      <c r="C61" s="90"/>
      <c r="D61" s="29"/>
    </row>
    <row r="62" spans="1:4" ht="15.75" x14ac:dyDescent="0.25">
      <c r="A62" s="91" t="s">
        <v>84</v>
      </c>
      <c r="B62" s="92"/>
      <c r="C62" s="93"/>
      <c r="D62" s="29"/>
    </row>
    <row r="63" spans="1:4" ht="15.75" customHeight="1" x14ac:dyDescent="0.25">
      <c r="A63" s="68" t="s">
        <v>60</v>
      </c>
      <c r="B63" s="69"/>
      <c r="C63" s="70"/>
      <c r="D63" s="29"/>
    </row>
    <row r="64" spans="1:4" ht="15.75" customHeight="1" x14ac:dyDescent="0.25">
      <c r="A64" s="68" t="s">
        <v>73</v>
      </c>
      <c r="B64" s="69"/>
      <c r="C64" s="70"/>
      <c r="D64" s="29"/>
    </row>
    <row r="65" spans="1:4" ht="15.75" customHeight="1" x14ac:dyDescent="0.25">
      <c r="A65" s="68" t="s">
        <v>71</v>
      </c>
      <c r="B65" s="69"/>
      <c r="C65" s="70"/>
      <c r="D65" s="29"/>
    </row>
    <row r="66" spans="1:4" ht="15.75" customHeight="1" x14ac:dyDescent="0.25">
      <c r="A66" s="68" t="s">
        <v>74</v>
      </c>
      <c r="B66" s="69"/>
      <c r="C66" s="70"/>
      <c r="D66" s="29"/>
    </row>
    <row r="67" spans="1:4" ht="15.75" customHeight="1" x14ac:dyDescent="0.25">
      <c r="A67" s="71" t="s">
        <v>61</v>
      </c>
      <c r="B67" s="72"/>
      <c r="C67" s="73"/>
      <c r="D67" s="29"/>
    </row>
    <row r="68" spans="1:4" ht="53.25" customHeight="1" x14ac:dyDescent="0.25">
      <c r="A68" s="42" t="s">
        <v>85</v>
      </c>
      <c r="B68" s="43">
        <f>C68*1537.2*12</f>
        <v>52203.311999999998</v>
      </c>
      <c r="C68" s="44">
        <v>2.83</v>
      </c>
      <c r="D68" s="29"/>
    </row>
    <row r="69" spans="1:4" ht="15.75" x14ac:dyDescent="0.25">
      <c r="A69" s="63" t="s">
        <v>62</v>
      </c>
      <c r="B69" s="45"/>
      <c r="C69" s="46"/>
      <c r="D69" s="29"/>
    </row>
    <row r="70" spans="1:4" ht="62.25" customHeight="1" x14ac:dyDescent="0.25">
      <c r="A70" s="42" t="s">
        <v>86</v>
      </c>
      <c r="B70" s="43">
        <f>C70*1537.2*12</f>
        <v>21582.288</v>
      </c>
      <c r="C70" s="44">
        <v>1.17</v>
      </c>
      <c r="D70" s="29"/>
    </row>
    <row r="71" spans="1:4" ht="15.75" customHeight="1" x14ac:dyDescent="0.25">
      <c r="A71" s="74" t="s">
        <v>76</v>
      </c>
      <c r="B71" s="75"/>
      <c r="C71" s="76"/>
      <c r="D71" s="29"/>
    </row>
    <row r="72" spans="1:4" ht="15.75" x14ac:dyDescent="0.25">
      <c r="A72" s="47" t="s">
        <v>63</v>
      </c>
      <c r="B72" s="59">
        <f>C72*1537.2*12</f>
        <v>314142.19200000004</v>
      </c>
      <c r="C72" s="59">
        <f>C70+C68+C58+C51+C33+C7</f>
        <v>17.03</v>
      </c>
      <c r="D72" s="29"/>
    </row>
    <row r="73" spans="1:4" ht="15.75" x14ac:dyDescent="0.25">
      <c r="A73" s="48" t="s">
        <v>64</v>
      </c>
      <c r="B73" s="49">
        <f>C73*1537.2*12</f>
        <v>31358.879999999997</v>
      </c>
      <c r="C73" s="49">
        <v>1.7</v>
      </c>
      <c r="D73" s="29"/>
    </row>
    <row r="74" spans="1:4" ht="15.75" x14ac:dyDescent="0.25">
      <c r="A74" s="38" t="s">
        <v>65</v>
      </c>
      <c r="B74" s="50">
        <f>B73+B72</f>
        <v>345501.07200000004</v>
      </c>
      <c r="C74" s="50">
        <f>C73+C72</f>
        <v>18.73</v>
      </c>
      <c r="D74" s="29"/>
    </row>
    <row r="75" spans="1:4" x14ac:dyDescent="0.25">
      <c r="A75" s="26"/>
      <c r="B75" s="26"/>
      <c r="C75" s="27"/>
      <c r="D75" s="29"/>
    </row>
    <row r="76" spans="1:4" x14ac:dyDescent="0.25">
      <c r="A76" s="26"/>
      <c r="B76" s="26"/>
      <c r="C76" s="27"/>
      <c r="D76" s="29"/>
    </row>
    <row r="77" spans="1:4" x14ac:dyDescent="0.25">
      <c r="A77" s="26"/>
      <c r="B77" s="26"/>
      <c r="C77" s="27"/>
      <c r="D77" s="29"/>
    </row>
    <row r="78" spans="1:4" x14ac:dyDescent="0.25">
      <c r="A78" s="26"/>
      <c r="B78" s="26"/>
      <c r="C78" s="27"/>
      <c r="D78" s="29"/>
    </row>
    <row r="79" spans="1:4" x14ac:dyDescent="0.25">
      <c r="A79" s="26"/>
      <c r="B79" s="26"/>
      <c r="C79" s="27"/>
      <c r="D79" s="29"/>
    </row>
    <row r="80" spans="1:4" x14ac:dyDescent="0.25">
      <c r="A80" s="26"/>
      <c r="B80" s="26"/>
      <c r="C80" s="27"/>
      <c r="D80" s="29"/>
    </row>
    <row r="81" spans="1:4" x14ac:dyDescent="0.25">
      <c r="A81" s="26"/>
      <c r="B81" s="26"/>
      <c r="C81" s="27"/>
      <c r="D81" s="29"/>
    </row>
    <row r="82" spans="1:4" x14ac:dyDescent="0.25">
      <c r="A82" s="26"/>
      <c r="B82" s="26"/>
      <c r="C82" s="27"/>
      <c r="D82" s="29"/>
    </row>
    <row r="83" spans="1:4" x14ac:dyDescent="0.25">
      <c r="A83" s="26"/>
      <c r="B83" s="26"/>
      <c r="C83" s="27"/>
      <c r="D83" s="29"/>
    </row>
    <row r="84" spans="1:4" x14ac:dyDescent="0.25">
      <c r="A84" s="26"/>
      <c r="B84" s="26"/>
      <c r="C84" s="27"/>
      <c r="D84" s="29"/>
    </row>
    <row r="85" spans="1:4" x14ac:dyDescent="0.25">
      <c r="A85" s="26"/>
      <c r="B85" s="26"/>
      <c r="C85" s="27"/>
      <c r="D85" s="29"/>
    </row>
    <row r="86" spans="1:4" x14ac:dyDescent="0.25">
      <c r="A86" s="26"/>
      <c r="B86" s="26"/>
      <c r="C86" s="27"/>
      <c r="D86" s="29"/>
    </row>
    <row r="87" spans="1:4" x14ac:dyDescent="0.25">
      <c r="A87" s="26"/>
      <c r="B87" s="26"/>
      <c r="C87" s="27"/>
      <c r="D87" s="29"/>
    </row>
    <row r="88" spans="1:4" x14ac:dyDescent="0.25">
      <c r="A88" s="26"/>
      <c r="B88" s="26"/>
      <c r="C88" s="27"/>
      <c r="D88" s="29"/>
    </row>
    <row r="89" spans="1:4" x14ac:dyDescent="0.25">
      <c r="A89" s="26"/>
      <c r="B89" s="26"/>
      <c r="C89" s="27"/>
      <c r="D89" s="29"/>
    </row>
    <row r="90" spans="1:4" x14ac:dyDescent="0.25">
      <c r="A90" s="26"/>
      <c r="B90" s="26"/>
      <c r="C90" s="27"/>
      <c r="D90" s="29"/>
    </row>
    <row r="91" spans="1:4" x14ac:dyDescent="0.25">
      <c r="A91" s="26"/>
      <c r="B91" s="26"/>
      <c r="C91" s="27"/>
      <c r="D91" s="29"/>
    </row>
    <row r="92" spans="1:4" x14ac:dyDescent="0.25">
      <c r="A92" s="26"/>
      <c r="B92" s="26"/>
      <c r="C92" s="27"/>
      <c r="D92" s="29"/>
    </row>
    <row r="93" spans="1:4" x14ac:dyDescent="0.25">
      <c r="A93" s="26"/>
      <c r="B93" s="26"/>
      <c r="C93" s="27"/>
      <c r="D93" s="29"/>
    </row>
    <row r="94" spans="1:4" x14ac:dyDescent="0.25">
      <c r="A94" s="26"/>
      <c r="B94" s="26"/>
      <c r="C94" s="27"/>
      <c r="D94" s="29"/>
    </row>
    <row r="95" spans="1:4" x14ac:dyDescent="0.25">
      <c r="A95" s="26"/>
      <c r="B95" s="26"/>
      <c r="C95" s="27"/>
      <c r="D95" s="29"/>
    </row>
    <row r="96" spans="1:4" x14ac:dyDescent="0.25">
      <c r="A96" s="26"/>
      <c r="B96" s="26"/>
      <c r="C96" s="27"/>
      <c r="D96" s="29"/>
    </row>
    <row r="97" spans="1:4" x14ac:dyDescent="0.25">
      <c r="A97" s="26"/>
      <c r="B97" s="26"/>
      <c r="C97" s="27"/>
      <c r="D97" s="29"/>
    </row>
    <row r="98" spans="1:4" x14ac:dyDescent="0.25">
      <c r="A98" s="26"/>
      <c r="B98" s="26"/>
      <c r="C98" s="27"/>
      <c r="D98" s="29"/>
    </row>
    <row r="99" spans="1:4" x14ac:dyDescent="0.25">
      <c r="A99" s="26"/>
      <c r="B99" s="26"/>
      <c r="C99" s="27"/>
      <c r="D99" s="29"/>
    </row>
    <row r="100" spans="1:4" x14ac:dyDescent="0.25">
      <c r="A100" s="26"/>
      <c r="B100" s="26"/>
      <c r="C100" s="27"/>
      <c r="D100" s="29"/>
    </row>
    <row r="101" spans="1:4" x14ac:dyDescent="0.25">
      <c r="A101" s="26"/>
      <c r="B101" s="26"/>
      <c r="C101" s="27"/>
      <c r="D101" s="29"/>
    </row>
    <row r="102" spans="1:4" x14ac:dyDescent="0.25">
      <c r="A102" s="26"/>
      <c r="B102" s="26"/>
      <c r="C102" s="27"/>
      <c r="D102" s="29"/>
    </row>
    <row r="103" spans="1:4" x14ac:dyDescent="0.25">
      <c r="A103" s="26"/>
      <c r="B103" s="26"/>
      <c r="C103" s="27"/>
      <c r="D103" s="29"/>
    </row>
    <row r="104" spans="1:4" x14ac:dyDescent="0.25">
      <c r="A104" s="26"/>
      <c r="B104" s="26"/>
      <c r="C104" s="27"/>
      <c r="D104" s="29"/>
    </row>
    <row r="105" spans="1:4" x14ac:dyDescent="0.25">
      <c r="A105" s="26"/>
      <c r="B105" s="26"/>
      <c r="C105" s="27"/>
      <c r="D105" s="29"/>
    </row>
    <row r="106" spans="1:4" x14ac:dyDescent="0.25">
      <c r="A106" s="26"/>
      <c r="B106" s="26"/>
      <c r="C106" s="27"/>
      <c r="D106" s="29"/>
    </row>
    <row r="107" spans="1:4" x14ac:dyDescent="0.25">
      <c r="A107" s="26"/>
      <c r="B107" s="26"/>
      <c r="C107" s="27"/>
      <c r="D107" s="29"/>
    </row>
    <row r="108" spans="1:4" x14ac:dyDescent="0.25">
      <c r="A108" s="26"/>
      <c r="B108" s="26"/>
      <c r="C108" s="27"/>
      <c r="D108" s="29"/>
    </row>
    <row r="109" spans="1:4" x14ac:dyDescent="0.25">
      <c r="A109" s="26"/>
      <c r="B109" s="26"/>
      <c r="C109" s="27"/>
      <c r="D109" s="29"/>
    </row>
    <row r="110" spans="1:4" x14ac:dyDescent="0.25">
      <c r="A110" s="26"/>
      <c r="B110" s="26"/>
      <c r="C110" s="27"/>
      <c r="D110" s="29"/>
    </row>
    <row r="111" spans="1:4" x14ac:dyDescent="0.25">
      <c r="A111" s="26"/>
      <c r="B111" s="26"/>
      <c r="C111" s="27"/>
      <c r="D111" s="29"/>
    </row>
    <row r="112" spans="1:4" x14ac:dyDescent="0.25">
      <c r="A112" s="26"/>
      <c r="B112" s="26"/>
      <c r="C112" s="27"/>
      <c r="D112" s="29"/>
    </row>
    <row r="113" spans="1:4" x14ac:dyDescent="0.25">
      <c r="A113" s="26"/>
      <c r="B113" s="26"/>
      <c r="C113" s="27"/>
      <c r="D113" s="29"/>
    </row>
    <row r="114" spans="1:4" x14ac:dyDescent="0.25">
      <c r="A114" s="26"/>
      <c r="B114" s="26"/>
      <c r="C114" s="27"/>
      <c r="D114" s="29"/>
    </row>
    <row r="115" spans="1:4" x14ac:dyDescent="0.25">
      <c r="A115" s="26"/>
      <c r="B115" s="26"/>
      <c r="C115" s="27"/>
      <c r="D115" s="29"/>
    </row>
    <row r="116" spans="1:4" x14ac:dyDescent="0.25">
      <c r="A116" s="26"/>
      <c r="B116" s="26"/>
      <c r="C116" s="27"/>
      <c r="D116" s="29"/>
    </row>
    <row r="117" spans="1:4" x14ac:dyDescent="0.25">
      <c r="A117" s="26"/>
      <c r="B117" s="26"/>
      <c r="C117" s="27"/>
      <c r="D117" s="29"/>
    </row>
    <row r="118" spans="1:4" x14ac:dyDescent="0.25">
      <c r="A118" s="26"/>
      <c r="B118" s="26"/>
      <c r="C118" s="27"/>
      <c r="D118" s="29"/>
    </row>
    <row r="119" spans="1:4" x14ac:dyDescent="0.25">
      <c r="A119" s="26"/>
      <c r="B119" s="26"/>
      <c r="C119" s="27"/>
      <c r="D119" s="29"/>
    </row>
    <row r="120" spans="1:4" x14ac:dyDescent="0.25">
      <c r="A120" s="26"/>
      <c r="B120" s="26"/>
      <c r="C120" s="27"/>
      <c r="D120" s="29"/>
    </row>
    <row r="121" spans="1:4" x14ac:dyDescent="0.25">
      <c r="A121" s="26"/>
      <c r="B121" s="26"/>
      <c r="C121" s="27"/>
      <c r="D121" s="29"/>
    </row>
    <row r="122" spans="1:4" x14ac:dyDescent="0.25">
      <c r="A122" s="26"/>
      <c r="B122" s="26"/>
      <c r="C122" s="27"/>
      <c r="D122" s="29"/>
    </row>
    <row r="123" spans="1:4" x14ac:dyDescent="0.25">
      <c r="A123" s="26"/>
      <c r="B123" s="26"/>
      <c r="C123" s="27"/>
      <c r="D123" s="29"/>
    </row>
    <row r="124" spans="1:4" x14ac:dyDescent="0.25">
      <c r="A124" s="26"/>
      <c r="B124" s="26"/>
      <c r="C124" s="27"/>
      <c r="D124" s="29"/>
    </row>
    <row r="125" spans="1:4" x14ac:dyDescent="0.25">
      <c r="A125" s="26"/>
      <c r="B125" s="26"/>
      <c r="C125" s="27"/>
      <c r="D125" s="29"/>
    </row>
    <row r="126" spans="1:4" x14ac:dyDescent="0.25">
      <c r="A126" s="26"/>
      <c r="B126" s="26"/>
      <c r="C126" s="27"/>
      <c r="D126" s="29"/>
    </row>
    <row r="127" spans="1:4" x14ac:dyDescent="0.25">
      <c r="A127" s="26"/>
      <c r="B127" s="26"/>
      <c r="C127" s="27"/>
      <c r="D127" s="29"/>
    </row>
    <row r="128" spans="1:4" x14ac:dyDescent="0.25">
      <c r="A128" s="26"/>
      <c r="B128" s="26"/>
      <c r="C128" s="27"/>
      <c r="D128" s="29"/>
    </row>
    <row r="129" spans="1:4" x14ac:dyDescent="0.25">
      <c r="A129" s="26"/>
      <c r="B129" s="26"/>
      <c r="C129" s="27"/>
      <c r="D129" s="29"/>
    </row>
    <row r="130" spans="1:4" x14ac:dyDescent="0.25">
      <c r="A130" s="26"/>
      <c r="B130" s="26"/>
      <c r="C130" s="27"/>
      <c r="D130" s="29"/>
    </row>
    <row r="131" spans="1:4" x14ac:dyDescent="0.25">
      <c r="A131" s="26"/>
      <c r="B131" s="26"/>
      <c r="C131" s="27"/>
      <c r="D131" s="29"/>
    </row>
    <row r="132" spans="1:4" x14ac:dyDescent="0.25">
      <c r="A132" s="26"/>
      <c r="B132" s="26"/>
      <c r="C132" s="27"/>
      <c r="D132" s="29"/>
    </row>
    <row r="133" spans="1:4" x14ac:dyDescent="0.25">
      <c r="A133" s="26"/>
      <c r="B133" s="26"/>
      <c r="C133" s="27"/>
      <c r="D133" s="29"/>
    </row>
    <row r="134" spans="1:4" x14ac:dyDescent="0.25">
      <c r="A134" s="26"/>
      <c r="B134" s="26"/>
      <c r="C134" s="27"/>
      <c r="D134" s="29"/>
    </row>
    <row r="135" spans="1:4" x14ac:dyDescent="0.25">
      <c r="A135" s="26"/>
      <c r="B135" s="26"/>
      <c r="C135" s="27"/>
      <c r="D135" s="29"/>
    </row>
    <row r="136" spans="1:4" x14ac:dyDescent="0.25">
      <c r="A136" s="26"/>
      <c r="B136" s="26"/>
      <c r="C136" s="27"/>
      <c r="D136" s="29"/>
    </row>
    <row r="137" spans="1:4" x14ac:dyDescent="0.25">
      <c r="A137" s="26"/>
      <c r="B137" s="26"/>
      <c r="C137" s="27"/>
      <c r="D137" s="29"/>
    </row>
    <row r="138" spans="1:4" x14ac:dyDescent="0.25">
      <c r="A138" s="26"/>
      <c r="B138" s="26"/>
      <c r="C138" s="27"/>
      <c r="D138" s="29"/>
    </row>
    <row r="139" spans="1:4" x14ac:dyDescent="0.25">
      <c r="A139" s="26"/>
      <c r="B139" s="26"/>
      <c r="C139" s="27"/>
      <c r="D139" s="29"/>
    </row>
    <row r="140" spans="1:4" x14ac:dyDescent="0.25">
      <c r="A140" s="26"/>
      <c r="B140" s="26"/>
      <c r="C140" s="27"/>
      <c r="D140" s="29"/>
    </row>
    <row r="141" spans="1:4" x14ac:dyDescent="0.25">
      <c r="A141" s="26"/>
      <c r="B141" s="26"/>
      <c r="C141" s="27"/>
      <c r="D141" s="29"/>
    </row>
    <row r="142" spans="1:4" x14ac:dyDescent="0.25">
      <c r="A142" s="26"/>
      <c r="B142" s="26"/>
      <c r="C142" s="27"/>
      <c r="D142" s="29"/>
    </row>
    <row r="143" spans="1:4" x14ac:dyDescent="0.25">
      <c r="A143" s="26"/>
      <c r="B143" s="26"/>
      <c r="C143" s="27"/>
      <c r="D143" s="29"/>
    </row>
    <row r="144" spans="1:4" x14ac:dyDescent="0.25">
      <c r="A144" s="26"/>
      <c r="B144" s="26"/>
      <c r="C144" s="27"/>
      <c r="D144" s="29"/>
    </row>
    <row r="145" spans="1:4" x14ac:dyDescent="0.25">
      <c r="A145" s="26"/>
      <c r="B145" s="26"/>
      <c r="C145" s="27"/>
      <c r="D145" s="29"/>
    </row>
    <row r="146" spans="1:4" x14ac:dyDescent="0.25">
      <c r="A146" s="26"/>
      <c r="B146" s="26"/>
      <c r="C146" s="27"/>
      <c r="D146" s="29"/>
    </row>
    <row r="147" spans="1:4" x14ac:dyDescent="0.25">
      <c r="A147" s="26"/>
      <c r="B147" s="26"/>
      <c r="C147" s="27"/>
      <c r="D147" s="29"/>
    </row>
    <row r="148" spans="1:4" x14ac:dyDescent="0.25">
      <c r="A148" s="26"/>
      <c r="B148" s="26"/>
      <c r="C148" s="27"/>
      <c r="D148" s="29"/>
    </row>
    <row r="149" spans="1:4" x14ac:dyDescent="0.25">
      <c r="A149" s="26"/>
      <c r="B149" s="26"/>
      <c r="C149" s="27"/>
      <c r="D149" s="29"/>
    </row>
    <row r="150" spans="1:4" x14ac:dyDescent="0.25">
      <c r="A150" s="26"/>
      <c r="B150" s="26"/>
      <c r="C150" s="27"/>
      <c r="D150" s="29"/>
    </row>
    <row r="151" spans="1:4" x14ac:dyDescent="0.25">
      <c r="A151" s="26"/>
      <c r="B151" s="26"/>
      <c r="C151" s="27"/>
      <c r="D151" s="29"/>
    </row>
    <row r="152" spans="1:4" x14ac:dyDescent="0.25">
      <c r="A152" s="26"/>
      <c r="B152" s="26"/>
      <c r="C152" s="27"/>
      <c r="D152" s="29"/>
    </row>
    <row r="153" spans="1:4" x14ac:dyDescent="0.25">
      <c r="A153" s="26"/>
      <c r="B153" s="26"/>
      <c r="C153" s="27"/>
      <c r="D153" s="29"/>
    </row>
    <row r="154" spans="1:4" x14ac:dyDescent="0.25">
      <c r="A154" s="26"/>
      <c r="B154" s="26"/>
      <c r="C154" s="27"/>
      <c r="D154" s="29"/>
    </row>
    <row r="155" spans="1:4" x14ac:dyDescent="0.25">
      <c r="A155" s="26"/>
      <c r="B155" s="26"/>
      <c r="C155" s="27"/>
      <c r="D155" s="29"/>
    </row>
    <row r="156" spans="1:4" x14ac:dyDescent="0.25">
      <c r="A156" s="26"/>
      <c r="B156" s="26"/>
      <c r="C156" s="27"/>
      <c r="D156" s="29"/>
    </row>
    <row r="157" spans="1:4" x14ac:dyDescent="0.25">
      <c r="A157" s="26"/>
      <c r="B157" s="26"/>
      <c r="C157" s="27"/>
      <c r="D157" s="29"/>
    </row>
    <row r="158" spans="1:4" x14ac:dyDescent="0.25">
      <c r="A158" s="26"/>
      <c r="B158" s="26"/>
      <c r="C158" s="27"/>
      <c r="D158" s="29"/>
    </row>
    <row r="159" spans="1:4" x14ac:dyDescent="0.25">
      <c r="A159" s="26"/>
      <c r="B159" s="26"/>
      <c r="C159" s="27"/>
      <c r="D159" s="29"/>
    </row>
    <row r="160" spans="1:4" x14ac:dyDescent="0.25">
      <c r="A160" s="26"/>
      <c r="B160" s="26"/>
      <c r="C160" s="27"/>
      <c r="D160" s="29"/>
    </row>
    <row r="161" spans="1:4" x14ac:dyDescent="0.25">
      <c r="A161" s="26"/>
      <c r="B161" s="26"/>
      <c r="C161" s="27"/>
      <c r="D161" s="29"/>
    </row>
    <row r="162" spans="1:4" x14ac:dyDescent="0.25">
      <c r="A162" s="26"/>
      <c r="B162" s="26"/>
      <c r="C162" s="27"/>
      <c r="D162" s="29"/>
    </row>
    <row r="163" spans="1:4" x14ac:dyDescent="0.25">
      <c r="A163" s="26"/>
      <c r="B163" s="26"/>
      <c r="C163" s="27"/>
      <c r="D163" s="29"/>
    </row>
    <row r="164" spans="1:4" x14ac:dyDescent="0.25">
      <c r="A164" s="26"/>
      <c r="B164" s="26"/>
      <c r="C164" s="27"/>
      <c r="D164" s="29"/>
    </row>
    <row r="165" spans="1:4" x14ac:dyDescent="0.25">
      <c r="A165" s="26"/>
      <c r="B165" s="26"/>
      <c r="C165" s="27"/>
      <c r="D165" s="29"/>
    </row>
    <row r="166" spans="1:4" x14ac:dyDescent="0.25">
      <c r="A166" s="26"/>
      <c r="B166" s="26"/>
      <c r="C166" s="27"/>
      <c r="D166" s="29"/>
    </row>
    <row r="167" spans="1:4" x14ac:dyDescent="0.25">
      <c r="A167" s="26"/>
      <c r="B167" s="26"/>
      <c r="C167" s="27"/>
      <c r="D167" s="29"/>
    </row>
    <row r="168" spans="1:4" x14ac:dyDescent="0.25">
      <c r="A168" s="26"/>
      <c r="B168" s="26"/>
      <c r="C168" s="27"/>
      <c r="D168" s="29"/>
    </row>
    <row r="169" spans="1:4" x14ac:dyDescent="0.25">
      <c r="A169" s="26"/>
      <c r="B169" s="26"/>
      <c r="C169" s="27"/>
      <c r="D169" s="29"/>
    </row>
    <row r="170" spans="1:4" x14ac:dyDescent="0.25">
      <c r="A170" s="26"/>
      <c r="B170" s="26"/>
      <c r="C170" s="27"/>
      <c r="D170" s="29"/>
    </row>
    <row r="171" spans="1:4" x14ac:dyDescent="0.25">
      <c r="A171" s="26"/>
      <c r="B171" s="26"/>
      <c r="C171" s="27"/>
      <c r="D171" s="29"/>
    </row>
    <row r="172" spans="1:4" x14ac:dyDescent="0.25">
      <c r="A172" s="26"/>
      <c r="B172" s="26"/>
      <c r="C172" s="27"/>
      <c r="D172" s="29"/>
    </row>
    <row r="173" spans="1:4" x14ac:dyDescent="0.25">
      <c r="A173" s="26"/>
      <c r="B173" s="26"/>
      <c r="C173" s="27"/>
      <c r="D173" s="29"/>
    </row>
    <row r="174" spans="1:4" x14ac:dyDescent="0.25">
      <c r="A174" s="26"/>
      <c r="B174" s="26"/>
      <c r="C174" s="27"/>
      <c r="D174" s="29"/>
    </row>
    <row r="175" spans="1:4" x14ac:dyDescent="0.25">
      <c r="A175" s="26"/>
      <c r="B175" s="26"/>
      <c r="C175" s="27"/>
      <c r="D175" s="29"/>
    </row>
    <row r="176" spans="1:4" x14ac:dyDescent="0.25">
      <c r="A176" s="26"/>
      <c r="B176" s="26"/>
      <c r="C176" s="27"/>
      <c r="D176" s="29"/>
    </row>
    <row r="177" spans="1:4" x14ac:dyDescent="0.25">
      <c r="A177" s="26"/>
      <c r="B177" s="26"/>
      <c r="C177" s="27"/>
      <c r="D177" s="29"/>
    </row>
    <row r="178" spans="1:4" x14ac:dyDescent="0.25">
      <c r="A178" s="26"/>
      <c r="B178" s="26"/>
      <c r="C178" s="27"/>
      <c r="D178" s="29"/>
    </row>
    <row r="179" spans="1:4" x14ac:dyDescent="0.25">
      <c r="A179" s="26"/>
      <c r="B179" s="26"/>
      <c r="C179" s="27"/>
      <c r="D179" s="29"/>
    </row>
    <row r="180" spans="1:4" x14ac:dyDescent="0.25">
      <c r="A180" s="26"/>
      <c r="B180" s="26"/>
      <c r="C180" s="27"/>
      <c r="D180" s="29"/>
    </row>
    <row r="181" spans="1:4" x14ac:dyDescent="0.25">
      <c r="A181" s="26"/>
      <c r="B181" s="26"/>
      <c r="C181" s="27"/>
      <c r="D181" s="29"/>
    </row>
    <row r="182" spans="1:4" x14ac:dyDescent="0.25">
      <c r="A182" s="26"/>
      <c r="B182" s="26"/>
      <c r="C182" s="27"/>
      <c r="D182" s="29"/>
    </row>
    <row r="183" spans="1:4" x14ac:dyDescent="0.25">
      <c r="A183" s="26"/>
      <c r="B183" s="26"/>
      <c r="C183" s="27"/>
      <c r="D183" s="29"/>
    </row>
    <row r="184" spans="1:4" x14ac:dyDescent="0.25">
      <c r="A184" s="26"/>
      <c r="B184" s="26"/>
      <c r="C184" s="27"/>
      <c r="D184" s="29"/>
    </row>
    <row r="185" spans="1:4" x14ac:dyDescent="0.25">
      <c r="A185" s="26"/>
      <c r="B185" s="26"/>
      <c r="C185" s="27"/>
      <c r="D185" s="29"/>
    </row>
    <row r="186" spans="1:4" x14ac:dyDescent="0.25">
      <c r="A186" s="26"/>
      <c r="B186" s="26"/>
      <c r="C186" s="27"/>
      <c r="D186" s="29"/>
    </row>
    <row r="187" spans="1:4" x14ac:dyDescent="0.25">
      <c r="A187" s="26"/>
      <c r="B187" s="26"/>
      <c r="C187" s="27"/>
      <c r="D187" s="29"/>
    </row>
    <row r="188" spans="1:4" x14ac:dyDescent="0.25">
      <c r="A188" s="26"/>
      <c r="B188" s="26"/>
      <c r="C188" s="27"/>
      <c r="D188" s="29"/>
    </row>
    <row r="189" spans="1:4" x14ac:dyDescent="0.25">
      <c r="A189" s="26"/>
      <c r="B189" s="26"/>
      <c r="C189" s="27"/>
      <c r="D189" s="29"/>
    </row>
    <row r="190" spans="1:4" x14ac:dyDescent="0.25">
      <c r="A190" s="26"/>
      <c r="B190" s="26"/>
      <c r="C190" s="27"/>
      <c r="D190" s="29"/>
    </row>
    <row r="191" spans="1:4" x14ac:dyDescent="0.25">
      <c r="A191" s="26"/>
      <c r="B191" s="26"/>
      <c r="C191" s="27"/>
      <c r="D191" s="29"/>
    </row>
    <row r="192" spans="1:4" x14ac:dyDescent="0.25">
      <c r="A192" s="26"/>
      <c r="B192" s="26"/>
      <c r="C192" s="27"/>
      <c r="D192" s="29"/>
    </row>
    <row r="193" spans="1:4" x14ac:dyDescent="0.25">
      <c r="A193" s="26"/>
      <c r="B193" s="26"/>
      <c r="C193" s="27"/>
      <c r="D193" s="29"/>
    </row>
    <row r="194" spans="1:4" x14ac:dyDescent="0.25">
      <c r="A194" s="26"/>
      <c r="B194" s="26"/>
      <c r="C194" s="27"/>
      <c r="D194" s="29"/>
    </row>
    <row r="195" spans="1:4" x14ac:dyDescent="0.25">
      <c r="A195" s="26"/>
      <c r="B195" s="26"/>
      <c r="C195" s="27"/>
      <c r="D195" s="29"/>
    </row>
    <row r="196" spans="1:4" x14ac:dyDescent="0.25">
      <c r="A196" s="26"/>
      <c r="B196" s="26"/>
      <c r="C196" s="27"/>
      <c r="D196" s="29"/>
    </row>
    <row r="197" spans="1:4" x14ac:dyDescent="0.25">
      <c r="A197" s="26"/>
      <c r="B197" s="26"/>
      <c r="C197" s="27"/>
      <c r="D197" s="29"/>
    </row>
    <row r="198" spans="1:4" x14ac:dyDescent="0.25">
      <c r="A198" s="26"/>
      <c r="B198" s="26"/>
      <c r="C198" s="27"/>
      <c r="D198" s="29"/>
    </row>
    <row r="199" spans="1:4" x14ac:dyDescent="0.25">
      <c r="A199" s="26"/>
      <c r="B199" s="26"/>
      <c r="C199" s="27"/>
      <c r="D199" s="29"/>
    </row>
    <row r="200" spans="1:4" x14ac:dyDescent="0.25">
      <c r="A200" s="26"/>
      <c r="B200" s="26"/>
      <c r="C200" s="27"/>
      <c r="D200" s="29"/>
    </row>
    <row r="201" spans="1:4" x14ac:dyDescent="0.25">
      <c r="A201" s="26"/>
      <c r="B201" s="26"/>
      <c r="C201" s="27"/>
      <c r="D201" s="29"/>
    </row>
    <row r="202" spans="1:4" x14ac:dyDescent="0.25">
      <c r="A202" s="26"/>
      <c r="B202" s="26"/>
      <c r="C202" s="27"/>
      <c r="D202" s="29"/>
    </row>
    <row r="203" spans="1:4" x14ac:dyDescent="0.25">
      <c r="A203" s="26"/>
      <c r="B203" s="26"/>
      <c r="C203" s="27"/>
      <c r="D203" s="29"/>
    </row>
    <row r="204" spans="1:4" x14ac:dyDescent="0.25">
      <c r="A204" s="26"/>
      <c r="B204" s="26"/>
      <c r="C204" s="27"/>
      <c r="D204" s="29"/>
    </row>
    <row r="205" spans="1:4" x14ac:dyDescent="0.25">
      <c r="A205" s="26"/>
      <c r="B205" s="26"/>
      <c r="C205" s="27"/>
      <c r="D205" s="29"/>
    </row>
    <row r="206" spans="1:4" x14ac:dyDescent="0.25">
      <c r="A206" s="26"/>
      <c r="B206" s="26"/>
      <c r="C206" s="27"/>
      <c r="D206" s="29"/>
    </row>
    <row r="207" spans="1:4" x14ac:dyDescent="0.25">
      <c r="A207" s="26"/>
      <c r="B207" s="26"/>
      <c r="C207" s="27"/>
      <c r="D207" s="29"/>
    </row>
    <row r="208" spans="1:4" x14ac:dyDescent="0.25">
      <c r="A208" s="26"/>
      <c r="B208" s="26"/>
      <c r="C208" s="27"/>
      <c r="D208" s="29"/>
    </row>
    <row r="209" spans="1:4" x14ac:dyDescent="0.25">
      <c r="A209" s="26"/>
      <c r="B209" s="26"/>
      <c r="C209" s="27"/>
      <c r="D209" s="29"/>
    </row>
    <row r="210" spans="1:4" x14ac:dyDescent="0.25">
      <c r="A210" s="26"/>
      <c r="B210" s="26"/>
      <c r="C210" s="27"/>
      <c r="D210" s="29"/>
    </row>
    <row r="211" spans="1:4" x14ac:dyDescent="0.25">
      <c r="A211" s="26"/>
      <c r="B211" s="26"/>
      <c r="C211" s="27"/>
      <c r="D211" s="29"/>
    </row>
    <row r="212" spans="1:4" x14ac:dyDescent="0.25">
      <c r="A212" s="26"/>
      <c r="B212" s="26"/>
      <c r="C212" s="27"/>
      <c r="D212" s="29"/>
    </row>
    <row r="213" spans="1:4" x14ac:dyDescent="0.25">
      <c r="A213" s="26"/>
      <c r="B213" s="26"/>
      <c r="C213" s="27"/>
      <c r="D213" s="29"/>
    </row>
    <row r="214" spans="1:4" x14ac:dyDescent="0.25">
      <c r="A214" s="26"/>
      <c r="B214" s="26"/>
      <c r="C214" s="27"/>
      <c r="D214" s="29"/>
    </row>
    <row r="215" spans="1:4" x14ac:dyDescent="0.25">
      <c r="A215" s="26"/>
      <c r="B215" s="26"/>
      <c r="C215" s="27"/>
      <c r="D215" s="29"/>
    </row>
    <row r="216" spans="1:4" x14ac:dyDescent="0.25">
      <c r="A216" s="26"/>
      <c r="B216" s="26"/>
      <c r="C216" s="27"/>
      <c r="D216" s="29"/>
    </row>
    <row r="217" spans="1:4" x14ac:dyDescent="0.25">
      <c r="A217" s="26"/>
      <c r="B217" s="26"/>
      <c r="C217" s="27"/>
      <c r="D217" s="29"/>
    </row>
    <row r="218" spans="1:4" x14ac:dyDescent="0.25">
      <c r="A218" s="26"/>
      <c r="B218" s="26"/>
      <c r="C218" s="27"/>
      <c r="D218" s="29"/>
    </row>
    <row r="219" spans="1:4" x14ac:dyDescent="0.25">
      <c r="A219" s="26"/>
      <c r="B219" s="26"/>
      <c r="C219" s="27"/>
      <c r="D219" s="29"/>
    </row>
    <row r="220" spans="1:4" x14ac:dyDescent="0.25">
      <c r="A220" s="26"/>
      <c r="B220" s="26"/>
      <c r="C220" s="27"/>
      <c r="D220" s="29"/>
    </row>
    <row r="221" spans="1:4" x14ac:dyDescent="0.25">
      <c r="A221" s="26"/>
      <c r="B221" s="26"/>
      <c r="C221" s="27"/>
      <c r="D221" s="29"/>
    </row>
    <row r="222" spans="1:4" x14ac:dyDescent="0.25">
      <c r="A222" s="26"/>
      <c r="B222" s="26"/>
      <c r="C222" s="27"/>
      <c r="D222" s="29"/>
    </row>
    <row r="223" spans="1:4" x14ac:dyDescent="0.25">
      <c r="A223" s="26"/>
      <c r="B223" s="26"/>
      <c r="C223" s="27"/>
      <c r="D223" s="29"/>
    </row>
    <row r="224" spans="1:4" x14ac:dyDescent="0.25">
      <c r="A224" s="26"/>
      <c r="B224" s="26"/>
      <c r="C224" s="27"/>
      <c r="D224" s="29"/>
    </row>
    <row r="225" spans="1:4" x14ac:dyDescent="0.25">
      <c r="A225" s="26"/>
      <c r="B225" s="26"/>
      <c r="C225" s="27"/>
      <c r="D225" s="29"/>
    </row>
    <row r="226" spans="1:4" x14ac:dyDescent="0.25">
      <c r="A226" s="26"/>
      <c r="B226" s="26"/>
      <c r="C226" s="27"/>
      <c r="D226" s="29"/>
    </row>
    <row r="227" spans="1:4" x14ac:dyDescent="0.25">
      <c r="A227" s="26"/>
      <c r="B227" s="26"/>
      <c r="C227" s="27"/>
      <c r="D227" s="29"/>
    </row>
    <row r="228" spans="1:4" x14ac:dyDescent="0.25">
      <c r="A228" s="26"/>
      <c r="B228" s="26"/>
      <c r="C228" s="27"/>
      <c r="D228" s="29"/>
    </row>
    <row r="229" spans="1:4" x14ac:dyDescent="0.25">
      <c r="A229" s="26"/>
      <c r="B229" s="26"/>
      <c r="C229" s="27"/>
      <c r="D229" s="29"/>
    </row>
    <row r="230" spans="1:4" x14ac:dyDescent="0.25">
      <c r="A230" s="26"/>
      <c r="B230" s="26"/>
      <c r="C230" s="27"/>
      <c r="D230" s="29"/>
    </row>
    <row r="231" spans="1:4" x14ac:dyDescent="0.25">
      <c r="A231" s="26"/>
      <c r="B231" s="26"/>
      <c r="C231" s="27"/>
      <c r="D231" s="29"/>
    </row>
    <row r="232" spans="1:4" x14ac:dyDescent="0.25">
      <c r="A232" s="26"/>
      <c r="B232" s="26"/>
      <c r="C232" s="27"/>
      <c r="D232" s="29"/>
    </row>
    <row r="233" spans="1:4" x14ac:dyDescent="0.25">
      <c r="A233" s="26"/>
      <c r="B233" s="26"/>
      <c r="C233" s="27"/>
      <c r="D233" s="29"/>
    </row>
    <row r="234" spans="1:4" x14ac:dyDescent="0.25">
      <c r="A234" s="26"/>
      <c r="B234" s="26"/>
      <c r="C234" s="27"/>
      <c r="D234" s="29"/>
    </row>
    <row r="235" spans="1:4" x14ac:dyDescent="0.25">
      <c r="A235" s="26"/>
      <c r="B235" s="26"/>
      <c r="C235" s="27"/>
      <c r="D235" s="29"/>
    </row>
    <row r="236" spans="1:4" x14ac:dyDescent="0.25">
      <c r="A236" s="26"/>
      <c r="B236" s="26"/>
      <c r="C236" s="27"/>
      <c r="D236" s="29"/>
    </row>
    <row r="237" spans="1:4" x14ac:dyDescent="0.25">
      <c r="A237" s="26"/>
      <c r="B237" s="26"/>
      <c r="C237" s="27"/>
      <c r="D237" s="29"/>
    </row>
    <row r="238" spans="1:4" x14ac:dyDescent="0.25">
      <c r="A238" s="26"/>
      <c r="B238" s="26"/>
      <c r="C238" s="27"/>
      <c r="D238" s="29"/>
    </row>
    <row r="239" spans="1:4" x14ac:dyDescent="0.25">
      <c r="A239" s="26"/>
      <c r="B239" s="26"/>
      <c r="C239" s="27"/>
      <c r="D239" s="29"/>
    </row>
    <row r="240" spans="1:4" x14ac:dyDescent="0.25">
      <c r="A240" s="26"/>
      <c r="B240" s="26"/>
      <c r="C240" s="27"/>
      <c r="D240" s="29"/>
    </row>
    <row r="241" spans="1:4" x14ac:dyDescent="0.25">
      <c r="A241" s="26"/>
      <c r="B241" s="26"/>
      <c r="C241" s="27"/>
      <c r="D241" s="29"/>
    </row>
    <row r="242" spans="1:4" x14ac:dyDescent="0.25">
      <c r="A242" s="26"/>
      <c r="B242" s="26"/>
      <c r="C242" s="27"/>
      <c r="D242" s="29"/>
    </row>
    <row r="243" spans="1:4" x14ac:dyDescent="0.25">
      <c r="A243" s="26"/>
      <c r="B243" s="26"/>
      <c r="C243" s="27"/>
      <c r="D243" s="29"/>
    </row>
    <row r="244" spans="1:4" x14ac:dyDescent="0.25">
      <c r="A244" s="26"/>
      <c r="B244" s="26"/>
      <c r="C244" s="27"/>
      <c r="D244" s="29"/>
    </row>
    <row r="245" spans="1:4" x14ac:dyDescent="0.25">
      <c r="A245" s="26"/>
      <c r="B245" s="26"/>
      <c r="C245" s="27"/>
      <c r="D245" s="29"/>
    </row>
    <row r="246" spans="1:4" x14ac:dyDescent="0.25">
      <c r="A246" s="26"/>
      <c r="B246" s="26"/>
      <c r="C246" s="27"/>
      <c r="D246" s="29"/>
    </row>
    <row r="247" spans="1:4" x14ac:dyDescent="0.25">
      <c r="A247" s="26"/>
      <c r="B247" s="26"/>
      <c r="C247" s="27"/>
      <c r="D247" s="29"/>
    </row>
    <row r="248" spans="1:4" x14ac:dyDescent="0.25">
      <c r="A248" s="26"/>
      <c r="B248" s="26"/>
      <c r="C248" s="27"/>
      <c r="D248" s="29"/>
    </row>
    <row r="249" spans="1:4" x14ac:dyDescent="0.25">
      <c r="A249" s="26"/>
      <c r="B249" s="26"/>
      <c r="C249" s="27"/>
      <c r="D249" s="29"/>
    </row>
    <row r="250" spans="1:4" x14ac:dyDescent="0.25">
      <c r="A250" s="26"/>
      <c r="B250" s="26"/>
      <c r="C250" s="27"/>
      <c r="D250" s="29"/>
    </row>
    <row r="251" spans="1:4" x14ac:dyDescent="0.25">
      <c r="A251" s="26"/>
      <c r="B251" s="26"/>
      <c r="C251" s="27"/>
      <c r="D251" s="29"/>
    </row>
    <row r="252" spans="1:4" x14ac:dyDescent="0.25">
      <c r="A252" s="26"/>
      <c r="B252" s="26"/>
      <c r="C252" s="27"/>
      <c r="D252" s="29"/>
    </row>
    <row r="253" spans="1:4" x14ac:dyDescent="0.25">
      <c r="A253" s="26"/>
      <c r="B253" s="26"/>
      <c r="C253" s="27"/>
      <c r="D253" s="29"/>
    </row>
    <row r="254" spans="1:4" x14ac:dyDescent="0.25">
      <c r="A254" s="26"/>
      <c r="B254" s="26"/>
      <c r="C254" s="27"/>
      <c r="D254" s="29"/>
    </row>
    <row r="255" spans="1:4" x14ac:dyDescent="0.25">
      <c r="A255" s="26"/>
      <c r="B255" s="26"/>
      <c r="C255" s="27"/>
      <c r="D255" s="29"/>
    </row>
    <row r="256" spans="1:4" x14ac:dyDescent="0.25">
      <c r="A256" s="26"/>
      <c r="B256" s="26"/>
      <c r="C256" s="27"/>
      <c r="D256" s="29"/>
    </row>
    <row r="257" spans="1:4" x14ac:dyDescent="0.25">
      <c r="A257" s="26"/>
      <c r="B257" s="26"/>
      <c r="C257" s="27"/>
      <c r="D257" s="29"/>
    </row>
    <row r="258" spans="1:4" x14ac:dyDescent="0.25">
      <c r="A258" s="26"/>
      <c r="B258" s="26"/>
      <c r="C258" s="27"/>
      <c r="D258" s="29"/>
    </row>
    <row r="259" spans="1:4" x14ac:dyDescent="0.25">
      <c r="A259" s="26"/>
      <c r="B259" s="26"/>
      <c r="C259" s="27"/>
      <c r="D259" s="29"/>
    </row>
    <row r="260" spans="1:4" x14ac:dyDescent="0.25">
      <c r="A260" s="26"/>
      <c r="B260" s="26"/>
      <c r="C260" s="27"/>
      <c r="D260" s="29"/>
    </row>
    <row r="261" spans="1:4" x14ac:dyDescent="0.25">
      <c r="A261" s="26"/>
      <c r="B261" s="26"/>
      <c r="C261" s="27"/>
      <c r="D261" s="29"/>
    </row>
    <row r="262" spans="1:4" x14ac:dyDescent="0.25">
      <c r="A262" s="26"/>
      <c r="B262" s="26"/>
      <c r="C262" s="27"/>
      <c r="D262" s="29"/>
    </row>
    <row r="263" spans="1:4" x14ac:dyDescent="0.25">
      <c r="A263" s="26"/>
      <c r="B263" s="26"/>
      <c r="C263" s="27"/>
      <c r="D263" s="29"/>
    </row>
    <row r="264" spans="1:4" x14ac:dyDescent="0.25">
      <c r="A264" s="26"/>
      <c r="B264" s="26"/>
      <c r="C264" s="27"/>
      <c r="D264" s="29"/>
    </row>
    <row r="265" spans="1:4" x14ac:dyDescent="0.25">
      <c r="A265" s="26"/>
      <c r="B265" s="26"/>
      <c r="C265" s="27"/>
      <c r="D265" s="29"/>
    </row>
    <row r="266" spans="1:4" x14ac:dyDescent="0.25">
      <c r="A266" s="26"/>
      <c r="B266" s="26"/>
      <c r="C266" s="27"/>
      <c r="D266" s="29"/>
    </row>
    <row r="267" spans="1:4" x14ac:dyDescent="0.25">
      <c r="A267" s="26"/>
      <c r="B267" s="26"/>
      <c r="C267" s="27"/>
      <c r="D267" s="29"/>
    </row>
    <row r="268" spans="1:4" x14ac:dyDescent="0.25">
      <c r="A268" s="26"/>
      <c r="B268" s="26"/>
      <c r="C268" s="27"/>
      <c r="D268" s="29"/>
    </row>
    <row r="269" spans="1:4" x14ac:dyDescent="0.25">
      <c r="A269" s="26"/>
      <c r="B269" s="26"/>
      <c r="C269" s="27"/>
      <c r="D269" s="29"/>
    </row>
    <row r="270" spans="1:4" x14ac:dyDescent="0.25">
      <c r="A270" s="26"/>
      <c r="B270" s="26"/>
      <c r="C270" s="27"/>
      <c r="D270" s="29"/>
    </row>
    <row r="271" spans="1:4" x14ac:dyDescent="0.25">
      <c r="A271" s="26"/>
      <c r="B271" s="26"/>
      <c r="C271" s="27"/>
      <c r="D271" s="29"/>
    </row>
    <row r="272" spans="1:4" x14ac:dyDescent="0.25">
      <c r="A272" s="26"/>
      <c r="B272" s="26"/>
      <c r="C272" s="27"/>
      <c r="D272" s="29"/>
    </row>
    <row r="273" spans="1:4" x14ac:dyDescent="0.25">
      <c r="A273" s="26"/>
      <c r="B273" s="26"/>
      <c r="C273" s="27"/>
      <c r="D273" s="29"/>
    </row>
    <row r="274" spans="1:4" x14ac:dyDescent="0.25">
      <c r="A274" s="26"/>
      <c r="B274" s="26"/>
      <c r="C274" s="27"/>
      <c r="D274" s="29"/>
    </row>
    <row r="275" spans="1:4" x14ac:dyDescent="0.25">
      <c r="A275" s="26"/>
      <c r="B275" s="26"/>
      <c r="C275" s="27"/>
      <c r="D275" s="29"/>
    </row>
    <row r="276" spans="1:4" x14ac:dyDescent="0.25">
      <c r="A276" s="26"/>
      <c r="B276" s="26"/>
      <c r="C276" s="27"/>
      <c r="D276" s="29"/>
    </row>
    <row r="277" spans="1:4" x14ac:dyDescent="0.25">
      <c r="A277" s="26"/>
      <c r="B277" s="26"/>
      <c r="C277" s="27"/>
      <c r="D277" s="29"/>
    </row>
    <row r="278" spans="1:4" x14ac:dyDescent="0.25">
      <c r="A278" s="26"/>
      <c r="B278" s="26"/>
      <c r="C278" s="27"/>
      <c r="D278" s="29"/>
    </row>
    <row r="279" spans="1:4" x14ac:dyDescent="0.25">
      <c r="A279" s="26"/>
      <c r="B279" s="26"/>
      <c r="C279" s="27"/>
      <c r="D279" s="29"/>
    </row>
    <row r="280" spans="1:4" x14ac:dyDescent="0.25">
      <c r="A280" s="26"/>
      <c r="B280" s="26"/>
      <c r="C280" s="27"/>
      <c r="D280" s="29"/>
    </row>
    <row r="281" spans="1:4" x14ac:dyDescent="0.25">
      <c r="A281" s="26"/>
      <c r="B281" s="26"/>
      <c r="C281" s="27"/>
      <c r="D281" s="29"/>
    </row>
    <row r="282" spans="1:4" x14ac:dyDescent="0.25">
      <c r="A282" s="26"/>
      <c r="B282" s="26"/>
      <c r="C282" s="27"/>
      <c r="D282" s="29"/>
    </row>
    <row r="283" spans="1:4" x14ac:dyDescent="0.25">
      <c r="A283" s="26"/>
      <c r="B283" s="26"/>
      <c r="C283" s="27"/>
      <c r="D283" s="29"/>
    </row>
    <row r="284" spans="1:4" x14ac:dyDescent="0.25">
      <c r="A284" s="26"/>
      <c r="B284" s="26"/>
      <c r="C284" s="27"/>
      <c r="D284" s="29"/>
    </row>
    <row r="285" spans="1:4" x14ac:dyDescent="0.25">
      <c r="A285" s="26"/>
      <c r="B285" s="26"/>
      <c r="C285" s="27"/>
      <c r="D285" s="29"/>
    </row>
    <row r="286" spans="1:4" x14ac:dyDescent="0.25">
      <c r="A286" s="26"/>
      <c r="B286" s="26"/>
      <c r="C286" s="27"/>
      <c r="D286" s="29"/>
    </row>
    <row r="287" spans="1:4" x14ac:dyDescent="0.25">
      <c r="A287" s="26"/>
      <c r="B287" s="26"/>
      <c r="C287" s="27"/>
      <c r="D287" s="29"/>
    </row>
    <row r="288" spans="1:4" x14ac:dyDescent="0.25">
      <c r="A288" s="26"/>
      <c r="B288" s="26"/>
      <c r="C288" s="27"/>
      <c r="D288" s="29"/>
    </row>
    <row r="289" spans="1:4" x14ac:dyDescent="0.25">
      <c r="A289" s="26"/>
      <c r="B289" s="26"/>
      <c r="C289" s="27"/>
      <c r="D289" s="29"/>
    </row>
    <row r="290" spans="1:4" x14ac:dyDescent="0.25">
      <c r="A290" s="26"/>
      <c r="B290" s="26"/>
      <c r="C290" s="27"/>
      <c r="D290" s="29"/>
    </row>
    <row r="291" spans="1:4" x14ac:dyDescent="0.25">
      <c r="A291" s="26"/>
      <c r="B291" s="26"/>
      <c r="C291" s="27"/>
      <c r="D291" s="29"/>
    </row>
    <row r="292" spans="1:4" x14ac:dyDescent="0.25">
      <c r="A292" s="26"/>
      <c r="B292" s="26"/>
      <c r="C292" s="27"/>
      <c r="D292" s="29"/>
    </row>
    <row r="293" spans="1:4" x14ac:dyDescent="0.25">
      <c r="A293" s="26"/>
      <c r="B293" s="26"/>
      <c r="C293" s="27"/>
      <c r="D293" s="29"/>
    </row>
    <row r="294" spans="1:4" x14ac:dyDescent="0.25">
      <c r="A294" s="26"/>
      <c r="B294" s="26"/>
      <c r="C294" s="27"/>
      <c r="D294" s="29"/>
    </row>
    <row r="295" spans="1:4" x14ac:dyDescent="0.25">
      <c r="A295" s="26"/>
      <c r="B295" s="26"/>
      <c r="C295" s="27"/>
      <c r="D295" s="29"/>
    </row>
    <row r="296" spans="1:4" x14ac:dyDescent="0.25">
      <c r="A296" s="26"/>
      <c r="B296" s="26"/>
      <c r="C296" s="27"/>
      <c r="D296" s="29"/>
    </row>
    <row r="297" spans="1:4" x14ac:dyDescent="0.25">
      <c r="A297" s="26"/>
      <c r="B297" s="26"/>
      <c r="C297" s="27"/>
      <c r="D297" s="29"/>
    </row>
    <row r="298" spans="1:4" x14ac:dyDescent="0.25">
      <c r="A298" s="26"/>
      <c r="B298" s="26"/>
      <c r="C298" s="27"/>
      <c r="D298" s="29"/>
    </row>
    <row r="299" spans="1:4" x14ac:dyDescent="0.25">
      <c r="A299" s="26"/>
      <c r="B299" s="26"/>
      <c r="C299" s="27"/>
      <c r="D299" s="29"/>
    </row>
    <row r="300" spans="1:4" x14ac:dyDescent="0.25">
      <c r="A300" s="26"/>
      <c r="B300" s="26"/>
      <c r="C300" s="27"/>
      <c r="D300" s="29"/>
    </row>
    <row r="301" spans="1:4" x14ac:dyDescent="0.25">
      <c r="A301" s="26"/>
      <c r="B301" s="26"/>
      <c r="C301" s="27"/>
      <c r="D301" s="29"/>
    </row>
    <row r="302" spans="1:4" x14ac:dyDescent="0.25">
      <c r="A302" s="26"/>
      <c r="B302" s="26"/>
      <c r="C302" s="27"/>
      <c r="D302" s="29"/>
    </row>
    <row r="303" spans="1:4" x14ac:dyDescent="0.25">
      <c r="A303" s="26"/>
      <c r="B303" s="26"/>
      <c r="C303" s="27"/>
      <c r="D303" s="29"/>
    </row>
    <row r="304" spans="1:4" x14ac:dyDescent="0.25">
      <c r="A304" s="26"/>
      <c r="B304" s="26"/>
      <c r="C304" s="27"/>
      <c r="D304" s="29"/>
    </row>
    <row r="305" spans="1:4" x14ac:dyDescent="0.25">
      <c r="A305" s="26"/>
      <c r="B305" s="26"/>
      <c r="C305" s="27"/>
      <c r="D305" s="29"/>
    </row>
    <row r="306" spans="1:4" x14ac:dyDescent="0.25">
      <c r="A306" s="26"/>
      <c r="B306" s="26"/>
      <c r="C306" s="27"/>
      <c r="D306" s="29"/>
    </row>
    <row r="307" spans="1:4" x14ac:dyDescent="0.25">
      <c r="A307" s="26"/>
      <c r="B307" s="26"/>
      <c r="C307" s="27"/>
      <c r="D307" s="29"/>
    </row>
    <row r="308" spans="1:4" x14ac:dyDescent="0.25">
      <c r="A308" s="26"/>
      <c r="B308" s="26"/>
      <c r="C308" s="27"/>
      <c r="D308" s="29"/>
    </row>
    <row r="309" spans="1:4" x14ac:dyDescent="0.25">
      <c r="A309" s="26"/>
      <c r="B309" s="26"/>
      <c r="C309" s="27"/>
      <c r="D309" s="29"/>
    </row>
    <row r="310" spans="1:4" x14ac:dyDescent="0.25">
      <c r="A310" s="26"/>
      <c r="B310" s="26"/>
      <c r="C310" s="27"/>
      <c r="D310" s="29"/>
    </row>
    <row r="311" spans="1:4" x14ac:dyDescent="0.25">
      <c r="A311" s="26"/>
      <c r="B311" s="26"/>
      <c r="C311" s="27"/>
      <c r="D311" s="29"/>
    </row>
    <row r="312" spans="1:4" x14ac:dyDescent="0.25">
      <c r="A312" s="26"/>
      <c r="B312" s="26"/>
      <c r="C312" s="27"/>
      <c r="D312" s="29"/>
    </row>
  </sheetData>
  <mergeCells count="62"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53:C53"/>
    <mergeCell ref="A54:C54"/>
    <mergeCell ref="A55:C55"/>
    <mergeCell ref="A56:C56"/>
    <mergeCell ref="A44:C44"/>
    <mergeCell ref="A45:C45"/>
    <mergeCell ref="A46:C46"/>
    <mergeCell ref="A47:C47"/>
    <mergeCell ref="A48:C48"/>
    <mergeCell ref="A50:C50"/>
    <mergeCell ref="A49:C49"/>
    <mergeCell ref="B1:C1"/>
    <mergeCell ref="A2:C2"/>
    <mergeCell ref="A3:C3"/>
    <mergeCell ref="A71:C71"/>
    <mergeCell ref="A5:C5"/>
    <mergeCell ref="A63:C63"/>
    <mergeCell ref="A64:C64"/>
    <mergeCell ref="A65:C65"/>
    <mergeCell ref="A66:C66"/>
    <mergeCell ref="A67:C67"/>
    <mergeCell ref="A57:C57"/>
    <mergeCell ref="A59:C59"/>
    <mergeCell ref="A60:C60"/>
    <mergeCell ref="A61:C61"/>
    <mergeCell ref="A62:C62"/>
    <mergeCell ref="A52:C52"/>
  </mergeCells>
  <pageMargins left="0.7" right="0.7" top="0.75" bottom="0.75" header="0.3" footer="0.3"/>
  <pageSetup paperSize="9" scale="62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>
      <pane ySplit="6" topLeftCell="A51" activePane="bottomLeft" state="frozen"/>
      <selection pane="bottomLeft" sqref="A1:L71"/>
    </sheetView>
  </sheetViews>
  <sheetFormatPr defaultRowHeight="15" outlineLevelRow="1" x14ac:dyDescent="0.25"/>
  <cols>
    <col min="1" max="1" width="51.85546875" customWidth="1"/>
    <col min="2" max="2" width="14" customWidth="1"/>
    <col min="3" max="3" width="11.7109375" style="13" customWidth="1"/>
    <col min="4" max="4" width="12.7109375" style="3" customWidth="1"/>
  </cols>
  <sheetData>
    <row r="1" spans="1:10" ht="9" customHeight="1" x14ac:dyDescent="0.25">
      <c r="A1" s="11"/>
      <c r="B1" s="11"/>
      <c r="D1"/>
    </row>
    <row r="2" spans="1:10" ht="9" customHeight="1" x14ac:dyDescent="0.25">
      <c r="A2" s="115"/>
      <c r="B2" s="115"/>
      <c r="C2" s="115"/>
      <c r="D2" s="115"/>
      <c r="E2" s="7"/>
      <c r="J2" s="21"/>
    </row>
    <row r="3" spans="1:10" ht="9" customHeight="1" x14ac:dyDescent="0.25">
      <c r="A3" s="17"/>
      <c r="B3" s="17"/>
      <c r="C3" s="18"/>
      <c r="D3" s="19"/>
      <c r="E3" s="20"/>
      <c r="F3" s="20"/>
      <c r="G3" s="20"/>
      <c r="H3" s="20"/>
      <c r="I3" s="20"/>
      <c r="J3" s="20"/>
    </row>
    <row r="4" spans="1:10" ht="9" customHeight="1" x14ac:dyDescent="0.25">
      <c r="A4" s="116"/>
      <c r="B4" s="116"/>
      <c r="C4" s="116"/>
      <c r="D4" s="116"/>
    </row>
    <row r="5" spans="1:10" ht="79.5" customHeight="1" x14ac:dyDescent="0.25">
      <c r="A5" s="22"/>
      <c r="B5" s="111"/>
      <c r="C5" s="23"/>
      <c r="D5" s="24"/>
      <c r="E5" s="3"/>
      <c r="G5" s="12"/>
    </row>
    <row r="6" spans="1:10" ht="54" customHeight="1" x14ac:dyDescent="0.25">
      <c r="A6" s="22"/>
      <c r="B6" s="112"/>
      <c r="C6" s="23"/>
      <c r="D6" s="24"/>
      <c r="G6" s="12"/>
    </row>
    <row r="7" spans="1:10" ht="22.5" customHeight="1" x14ac:dyDescent="0.25">
      <c r="A7" s="22"/>
      <c r="B7" s="112"/>
      <c r="C7" s="23"/>
      <c r="D7" s="24"/>
      <c r="G7" s="12"/>
    </row>
    <row r="8" spans="1:10" ht="15.75" outlineLevel="1" x14ac:dyDescent="0.25">
      <c r="A8" s="22"/>
      <c r="B8" s="112"/>
      <c r="C8" s="23"/>
      <c r="D8" s="25"/>
      <c r="G8" s="12"/>
    </row>
    <row r="9" spans="1:10" ht="15.75" outlineLevel="1" x14ac:dyDescent="0.25">
      <c r="A9" s="22"/>
      <c r="B9" s="112"/>
      <c r="C9" s="23"/>
      <c r="D9" s="25"/>
      <c r="G9" s="12"/>
    </row>
    <row r="10" spans="1:10" ht="15.75" outlineLevel="1" x14ac:dyDescent="0.25">
      <c r="A10" s="22"/>
      <c r="B10" s="112"/>
      <c r="C10" s="23"/>
      <c r="D10" s="24"/>
      <c r="G10" s="12"/>
    </row>
    <row r="11" spans="1:10" ht="15.75" outlineLevel="1" x14ac:dyDescent="0.25">
      <c r="A11" s="22"/>
      <c r="B11" s="112"/>
      <c r="C11" s="23"/>
      <c r="D11" s="24"/>
      <c r="G11" s="12"/>
    </row>
    <row r="12" spans="1:10" outlineLevel="1" x14ac:dyDescent="0.25">
      <c r="A12" s="22"/>
      <c r="B12" s="112"/>
      <c r="C12" s="23"/>
      <c r="D12" s="24"/>
    </row>
    <row r="13" spans="1:10" outlineLevel="1" x14ac:dyDescent="0.25">
      <c r="A13" s="22"/>
      <c r="B13" s="112"/>
      <c r="C13" s="23"/>
      <c r="D13" s="24"/>
    </row>
    <row r="14" spans="1:10" outlineLevel="1" x14ac:dyDescent="0.25">
      <c r="A14" s="22"/>
      <c r="B14" s="112"/>
      <c r="C14" s="23"/>
      <c r="D14" s="24"/>
    </row>
    <row r="15" spans="1:10" outlineLevel="1" x14ac:dyDescent="0.25">
      <c r="A15" s="22"/>
      <c r="B15" s="112"/>
      <c r="C15" s="23"/>
      <c r="D15" s="24"/>
    </row>
    <row r="16" spans="1:10" outlineLevel="1" x14ac:dyDescent="0.25">
      <c r="A16" s="22"/>
      <c r="B16" s="112"/>
      <c r="C16" s="23"/>
      <c r="D16" s="24"/>
    </row>
    <row r="17" spans="1:5" outlineLevel="1" x14ac:dyDescent="0.25">
      <c r="A17" s="22"/>
      <c r="B17" s="113"/>
      <c r="C17" s="23"/>
      <c r="D17" s="24"/>
    </row>
    <row r="18" spans="1:5" ht="22.5" customHeight="1" x14ac:dyDescent="0.25">
      <c r="A18" s="114"/>
      <c r="B18" s="114"/>
      <c r="C18" s="114"/>
      <c r="D18" s="114"/>
    </row>
    <row r="19" spans="1:5" ht="42" customHeight="1" outlineLevel="1" x14ac:dyDescent="0.25">
      <c r="A19" s="22"/>
      <c r="B19" s="111"/>
      <c r="C19" s="23"/>
      <c r="D19" s="25"/>
    </row>
    <row r="20" spans="1:5" outlineLevel="1" x14ac:dyDescent="0.25">
      <c r="A20" s="22"/>
      <c r="B20" s="112"/>
      <c r="C20" s="23"/>
      <c r="D20" s="25"/>
    </row>
    <row r="21" spans="1:5" outlineLevel="1" x14ac:dyDescent="0.25">
      <c r="A21" s="22"/>
      <c r="B21" s="112"/>
      <c r="C21" s="23"/>
      <c r="D21" s="25"/>
    </row>
    <row r="22" spans="1:5" outlineLevel="1" x14ac:dyDescent="0.25">
      <c r="A22" s="22"/>
      <c r="B22" s="112"/>
      <c r="C22" s="23"/>
      <c r="D22" s="25"/>
    </row>
    <row r="23" spans="1:5" outlineLevel="1" x14ac:dyDescent="0.25">
      <c r="A23" s="22"/>
      <c r="B23" s="113"/>
      <c r="C23" s="23"/>
      <c r="D23" s="25"/>
    </row>
    <row r="24" spans="1:5" ht="15" customHeight="1" outlineLevel="1" x14ac:dyDescent="0.25">
      <c r="A24" s="114"/>
      <c r="B24" s="114"/>
      <c r="C24" s="114"/>
      <c r="D24" s="114"/>
    </row>
    <row r="25" spans="1:5" outlineLevel="1" x14ac:dyDescent="0.25">
      <c r="A25" s="22"/>
      <c r="B25" s="22"/>
      <c r="C25" s="23"/>
      <c r="D25" s="24"/>
    </row>
    <row r="26" spans="1:5" outlineLevel="1" x14ac:dyDescent="0.25">
      <c r="A26" s="22"/>
      <c r="B26" s="22"/>
      <c r="C26" s="23"/>
      <c r="D26" s="24"/>
    </row>
    <row r="27" spans="1:5" ht="36" customHeight="1" outlineLevel="1" x14ac:dyDescent="0.25">
      <c r="A27" s="22"/>
      <c r="B27" s="22"/>
      <c r="C27" s="23"/>
      <c r="D27" s="24"/>
    </row>
    <row r="28" spans="1:5" ht="33.75" customHeight="1" x14ac:dyDescent="0.25">
      <c r="A28" s="22"/>
      <c r="B28" s="22"/>
      <c r="C28" s="23"/>
      <c r="D28" s="24"/>
    </row>
    <row r="29" spans="1:5" outlineLevel="1" x14ac:dyDescent="0.25">
      <c r="A29" s="22"/>
      <c r="B29" s="22"/>
      <c r="C29" s="23"/>
      <c r="D29" s="24"/>
    </row>
    <row r="30" spans="1:5" outlineLevel="1" x14ac:dyDescent="0.25">
      <c r="A30" s="22"/>
      <c r="B30" s="22"/>
      <c r="C30" s="23"/>
      <c r="D30" s="24"/>
      <c r="E30" s="3"/>
    </row>
    <row r="31" spans="1:5" outlineLevel="1" x14ac:dyDescent="0.25">
      <c r="A31" s="26"/>
      <c r="B31" s="26"/>
      <c r="C31" s="27"/>
      <c r="D31" s="28"/>
    </row>
    <row r="32" spans="1:5" x14ac:dyDescent="0.25">
      <c r="A32" s="4"/>
      <c r="B32" s="4"/>
      <c r="C32" s="14"/>
      <c r="D32" s="6"/>
    </row>
    <row r="33" spans="1:4" outlineLevel="1" x14ac:dyDescent="0.25">
      <c r="A33" s="1"/>
      <c r="B33" s="1"/>
      <c r="C33" s="15"/>
      <c r="D33" s="2"/>
    </row>
    <row r="34" spans="1:4" ht="22.5" customHeight="1" x14ac:dyDescent="0.25">
      <c r="A34" s="4"/>
      <c r="B34" s="4"/>
      <c r="C34" s="14"/>
      <c r="D34" s="6"/>
    </row>
    <row r="35" spans="1:4" outlineLevel="1" x14ac:dyDescent="0.25">
      <c r="A35" s="1"/>
      <c r="B35" s="1"/>
      <c r="C35" s="15"/>
      <c r="D35" s="2"/>
    </row>
    <row r="36" spans="1:4" outlineLevel="1" x14ac:dyDescent="0.25">
      <c r="A36" s="1"/>
      <c r="B36" s="1"/>
      <c r="C36" s="15"/>
      <c r="D36" s="2"/>
    </row>
    <row r="37" spans="1:4" outlineLevel="1" x14ac:dyDescent="0.25">
      <c r="A37" s="1"/>
      <c r="B37" s="1"/>
      <c r="C37" s="15"/>
      <c r="D37" s="2"/>
    </row>
    <row r="38" spans="1:4" ht="28.5" customHeight="1" outlineLevel="1" x14ac:dyDescent="0.25">
      <c r="A38" s="1"/>
      <c r="B38" s="1"/>
      <c r="C38" s="15"/>
      <c r="D38" s="2"/>
    </row>
    <row r="39" spans="1:4" outlineLevel="1" x14ac:dyDescent="0.25">
      <c r="A39" s="1"/>
      <c r="B39" s="1"/>
      <c r="C39" s="15"/>
      <c r="D39" s="2"/>
    </row>
    <row r="40" spans="1:4" ht="25.5" customHeight="1" outlineLevel="1" x14ac:dyDescent="0.25">
      <c r="A40" s="1"/>
      <c r="B40" s="1"/>
      <c r="C40" s="15"/>
      <c r="D40" s="2"/>
    </row>
    <row r="41" spans="1:4" ht="14.25" customHeight="1" outlineLevel="1" x14ac:dyDescent="0.25">
      <c r="A41" s="1"/>
      <c r="B41" s="1"/>
      <c r="C41" s="15"/>
      <c r="D41" s="2"/>
    </row>
    <row r="42" spans="1:4" ht="13.5" customHeight="1" outlineLevel="1" x14ac:dyDescent="0.25">
      <c r="A42" s="1"/>
      <c r="B42" s="1"/>
      <c r="C42" s="15"/>
      <c r="D42" s="2"/>
    </row>
    <row r="43" spans="1:4" outlineLevel="1" x14ac:dyDescent="0.25">
      <c r="A43" s="1"/>
      <c r="B43" s="1"/>
      <c r="C43" s="15"/>
      <c r="D43" s="2"/>
    </row>
    <row r="44" spans="1:4" ht="27.75" customHeight="1" outlineLevel="1" x14ac:dyDescent="0.25">
      <c r="A44" s="1"/>
      <c r="B44" s="1"/>
      <c r="C44" s="15"/>
      <c r="D44" s="2"/>
    </row>
    <row r="45" spans="1:4" ht="24" customHeight="1" outlineLevel="1" x14ac:dyDescent="0.25">
      <c r="A45" s="1"/>
      <c r="B45" s="1"/>
      <c r="C45" s="15"/>
      <c r="D45" s="2"/>
    </row>
    <row r="46" spans="1:4" outlineLevel="1" x14ac:dyDescent="0.25">
      <c r="A46" s="1"/>
      <c r="B46" s="1"/>
      <c r="C46" s="15"/>
      <c r="D46" s="2"/>
    </row>
    <row r="47" spans="1:4" outlineLevel="1" x14ac:dyDescent="0.25">
      <c r="A47" s="1"/>
      <c r="B47" s="1"/>
      <c r="C47" s="15"/>
      <c r="D47" s="2"/>
    </row>
    <row r="48" spans="1:4" outlineLevel="1" x14ac:dyDescent="0.25">
      <c r="A48" s="1"/>
      <c r="B48" s="1"/>
      <c r="C48" s="15"/>
      <c r="D48" s="2"/>
    </row>
    <row r="49" spans="1:4" outlineLevel="1" x14ac:dyDescent="0.25">
      <c r="A49" s="1"/>
      <c r="B49" s="1"/>
      <c r="C49" s="15"/>
      <c r="D49" s="2"/>
    </row>
    <row r="50" spans="1:4" outlineLevel="1" x14ac:dyDescent="0.25">
      <c r="A50" s="1"/>
      <c r="B50" s="1"/>
      <c r="C50" s="15"/>
      <c r="D50" s="2"/>
    </row>
    <row r="51" spans="1:4" outlineLevel="1" x14ac:dyDescent="0.25">
      <c r="A51" s="1"/>
      <c r="B51" s="1"/>
      <c r="C51" s="15"/>
      <c r="D51" s="2"/>
    </row>
    <row r="52" spans="1:4" ht="15" customHeight="1" outlineLevel="1" x14ac:dyDescent="0.25">
      <c r="A52" s="1"/>
      <c r="B52" s="1"/>
      <c r="C52" s="15"/>
      <c r="D52" s="2"/>
    </row>
    <row r="53" spans="1:4" ht="22.5" customHeight="1" x14ac:dyDescent="0.25">
      <c r="A53" s="4"/>
      <c r="B53" s="4"/>
      <c r="C53" s="14"/>
      <c r="D53" s="6"/>
    </row>
    <row r="54" spans="1:4" outlineLevel="1" x14ac:dyDescent="0.25">
      <c r="A54" s="1"/>
      <c r="B54" s="1"/>
      <c r="C54" s="15"/>
      <c r="D54" s="2"/>
    </row>
    <row r="55" spans="1:4" outlineLevel="1" x14ac:dyDescent="0.25">
      <c r="A55" s="1"/>
      <c r="B55" s="1"/>
      <c r="C55" s="15"/>
      <c r="D55" s="2"/>
    </row>
    <row r="56" spans="1:4" ht="22.5" customHeight="1" x14ac:dyDescent="0.25">
      <c r="A56" s="4"/>
      <c r="B56" s="4"/>
      <c r="C56" s="14"/>
      <c r="D56" s="6"/>
    </row>
    <row r="57" spans="1:4" outlineLevel="1" x14ac:dyDescent="0.25">
      <c r="A57" s="1"/>
      <c r="B57" s="1"/>
      <c r="C57" s="15"/>
      <c r="D57" s="2"/>
    </row>
    <row r="58" spans="1:4" ht="34.5" customHeight="1" outlineLevel="1" x14ac:dyDescent="0.25">
      <c r="A58" s="5"/>
      <c r="B58" s="1"/>
      <c r="C58" s="15"/>
      <c r="D58" s="2"/>
    </row>
    <row r="59" spans="1:4" ht="38.25" customHeight="1" outlineLevel="1" x14ac:dyDescent="0.25">
      <c r="A59" s="1"/>
      <c r="B59" s="1"/>
      <c r="C59" s="15"/>
      <c r="D59" s="2"/>
    </row>
    <row r="60" spans="1:4" ht="26.25" customHeight="1" outlineLevel="1" x14ac:dyDescent="0.25">
      <c r="A60" s="1"/>
      <c r="B60" s="1"/>
      <c r="C60" s="15"/>
      <c r="D60" s="2"/>
    </row>
    <row r="61" spans="1:4" x14ac:dyDescent="0.25">
      <c r="A61" s="4"/>
      <c r="B61" s="4"/>
      <c r="C61" s="14"/>
      <c r="D61" s="6"/>
    </row>
    <row r="62" spans="1:4" outlineLevel="1" x14ac:dyDescent="0.25">
      <c r="A62" s="1"/>
      <c r="B62" s="1"/>
      <c r="C62" s="15"/>
      <c r="D62" s="2"/>
    </row>
    <row r="63" spans="1:4" outlineLevel="1" x14ac:dyDescent="0.25">
      <c r="A63" s="1"/>
      <c r="B63" s="1"/>
      <c r="C63" s="15"/>
      <c r="D63" s="2"/>
    </row>
    <row r="64" spans="1:4" outlineLevel="1" x14ac:dyDescent="0.25">
      <c r="A64" s="1"/>
      <c r="B64" s="1"/>
      <c r="C64" s="15"/>
      <c r="D64" s="2"/>
    </row>
    <row r="65" spans="1:4" outlineLevel="1" x14ac:dyDescent="0.25">
      <c r="A65" s="1"/>
      <c r="B65" s="1"/>
      <c r="C65" s="15"/>
      <c r="D65" s="2"/>
    </row>
    <row r="66" spans="1:4" outlineLevel="1" x14ac:dyDescent="0.25">
      <c r="A66" s="1"/>
      <c r="B66" s="1"/>
      <c r="C66" s="15"/>
      <c r="D66" s="2"/>
    </row>
    <row r="67" spans="1:4" ht="13.5" customHeight="1" outlineLevel="1" x14ac:dyDescent="0.25">
      <c r="A67" s="1"/>
      <c r="B67" s="1"/>
      <c r="C67" s="15"/>
      <c r="D67" s="2"/>
    </row>
    <row r="68" spans="1:4" ht="14.25" customHeight="1" outlineLevel="1" x14ac:dyDescent="0.25">
      <c r="A68" s="1"/>
      <c r="B68" s="1"/>
      <c r="C68" s="15"/>
      <c r="D68" s="2"/>
    </row>
    <row r="69" spans="1:4" outlineLevel="1" x14ac:dyDescent="0.25">
      <c r="A69" s="1"/>
      <c r="B69" s="1"/>
      <c r="C69" s="15"/>
      <c r="D69" s="2"/>
    </row>
    <row r="70" spans="1:4" s="10" customFormat="1" ht="26.25" customHeight="1" x14ac:dyDescent="0.25">
      <c r="A70" s="4"/>
      <c r="B70" s="4"/>
      <c r="C70" s="14"/>
      <c r="D70" s="6"/>
    </row>
    <row r="71" spans="1:4" s="10" customFormat="1" x14ac:dyDescent="0.25">
      <c r="A71" s="8"/>
      <c r="B71" s="8"/>
      <c r="C71" s="16"/>
      <c r="D71" s="9"/>
    </row>
    <row r="72" spans="1:4" s="10" customFormat="1" x14ac:dyDescent="0.25">
      <c r="A72" s="8"/>
      <c r="B72" s="8"/>
      <c r="C72" s="16"/>
      <c r="D72" s="9"/>
    </row>
    <row r="73" spans="1:4" s="10" customFormat="1" x14ac:dyDescent="0.25">
      <c r="A73" s="8"/>
      <c r="B73" s="8"/>
      <c r="C73" s="16"/>
      <c r="D73" s="9"/>
    </row>
    <row r="74" spans="1:4" s="10" customFormat="1" x14ac:dyDescent="0.25">
      <c r="A74" s="8"/>
      <c r="B74" s="8"/>
      <c r="C74" s="16"/>
      <c r="D74" s="9"/>
    </row>
    <row r="75" spans="1:4" s="10" customFormat="1" x14ac:dyDescent="0.25">
      <c r="A75" s="8"/>
      <c r="B75" s="8"/>
      <c r="C75" s="16"/>
      <c r="D75" s="9"/>
    </row>
    <row r="76" spans="1:4" s="10" customFormat="1" x14ac:dyDescent="0.25">
      <c r="A76" s="8"/>
      <c r="B76" s="8"/>
      <c r="C76" s="16"/>
      <c r="D76" s="9"/>
    </row>
    <row r="77" spans="1:4" s="10" customFormat="1" x14ac:dyDescent="0.25">
      <c r="A77" s="8"/>
      <c r="B77" s="8"/>
      <c r="C77" s="16"/>
      <c r="D77" s="9"/>
    </row>
    <row r="78" spans="1:4" s="10" customFormat="1" x14ac:dyDescent="0.25">
      <c r="A78" s="8"/>
      <c r="B78" s="8"/>
      <c r="C78" s="16"/>
      <c r="D78" s="9"/>
    </row>
    <row r="79" spans="1:4" s="10" customFormat="1" x14ac:dyDescent="0.25">
      <c r="A79" s="8"/>
      <c r="B79" s="8"/>
      <c r="C79" s="16"/>
      <c r="D79" s="9"/>
    </row>
    <row r="80" spans="1:4" s="10" customFormat="1" x14ac:dyDescent="0.25">
      <c r="A80" s="8"/>
      <c r="B80" s="8"/>
      <c r="C80" s="16"/>
      <c r="D80" s="9"/>
    </row>
    <row r="81" spans="1:4" s="10" customFormat="1" x14ac:dyDescent="0.25">
      <c r="A81" s="8"/>
      <c r="B81" s="8"/>
      <c r="C81" s="16"/>
      <c r="D81" s="9"/>
    </row>
    <row r="82" spans="1:4" s="10" customFormat="1" x14ac:dyDescent="0.25">
      <c r="A82" s="8"/>
      <c r="B82" s="8"/>
      <c r="C82" s="16"/>
      <c r="D82" s="9"/>
    </row>
    <row r="83" spans="1:4" s="10" customFormat="1" x14ac:dyDescent="0.25">
      <c r="A83" s="8"/>
      <c r="B83" s="8"/>
      <c r="C83" s="16"/>
      <c r="D83" s="9"/>
    </row>
  </sheetData>
  <mergeCells count="6">
    <mergeCell ref="B19:B23"/>
    <mergeCell ref="A24:D24"/>
    <mergeCell ref="A2:D2"/>
    <mergeCell ref="A4:D4"/>
    <mergeCell ref="B5:B17"/>
    <mergeCell ref="A18:D18"/>
  </mergeCells>
  <pageMargins left="0.3" right="0.17" top="0.75" bottom="0.2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="75" zoomScaleNormal="75" workbookViewId="0">
      <selection sqref="A1:C3"/>
    </sheetView>
  </sheetViews>
  <sheetFormatPr defaultRowHeight="15" x14ac:dyDescent="0.25"/>
  <cols>
    <col min="1" max="1" width="87.140625" customWidth="1"/>
    <col min="2" max="2" width="18.85546875" customWidth="1"/>
    <col min="3" max="3" width="18.42578125" customWidth="1"/>
    <col min="4" max="4" width="17.28515625" customWidth="1"/>
  </cols>
  <sheetData>
    <row r="1" spans="1:10" ht="18.75" x14ac:dyDescent="0.3">
      <c r="A1" s="32"/>
      <c r="B1" s="82" t="s">
        <v>75</v>
      </c>
      <c r="C1" s="83"/>
    </row>
    <row r="2" spans="1:10" ht="15.75" x14ac:dyDescent="0.3">
      <c r="A2" s="81" t="s">
        <v>87</v>
      </c>
      <c r="B2" s="84"/>
      <c r="C2" s="84"/>
    </row>
    <row r="3" spans="1:10" ht="18.75" x14ac:dyDescent="0.3">
      <c r="A3" s="80" t="s">
        <v>88</v>
      </c>
      <c r="B3" s="81"/>
      <c r="C3" s="81"/>
    </row>
    <row r="4" spans="1:10" ht="20.25" customHeight="1" x14ac:dyDescent="0.3">
      <c r="A4" s="11"/>
      <c r="B4" s="31"/>
      <c r="C4" s="13"/>
    </row>
    <row r="5" spans="1:10" ht="87" customHeight="1" x14ac:dyDescent="0.25">
      <c r="A5" s="109" t="s">
        <v>5</v>
      </c>
      <c r="B5" s="110"/>
      <c r="C5" s="110"/>
      <c r="D5" s="33"/>
      <c r="E5" s="7"/>
      <c r="J5" s="12"/>
    </row>
    <row r="6" spans="1:10" ht="75.75" customHeight="1" x14ac:dyDescent="0.25">
      <c r="A6" s="35" t="s">
        <v>67</v>
      </c>
      <c r="B6" s="36" t="s">
        <v>45</v>
      </c>
      <c r="C6" s="37" t="s">
        <v>46</v>
      </c>
      <c r="D6" s="58"/>
    </row>
    <row r="7" spans="1:10" ht="70.5" customHeight="1" x14ac:dyDescent="0.25">
      <c r="A7" s="38" t="s">
        <v>69</v>
      </c>
      <c r="B7" s="39">
        <f>C7*1281.6*12</f>
        <v>40601.088000000003</v>
      </c>
      <c r="C7" s="39">
        <v>2.64</v>
      </c>
    </row>
    <row r="8" spans="1:10" ht="34.5" customHeight="1" x14ac:dyDescent="0.25">
      <c r="A8" s="106" t="s">
        <v>77</v>
      </c>
      <c r="B8" s="107"/>
      <c r="C8" s="108"/>
    </row>
    <row r="9" spans="1:10" ht="15.75" x14ac:dyDescent="0.25">
      <c r="A9" s="85" t="s">
        <v>16</v>
      </c>
      <c r="B9" s="86"/>
      <c r="C9" s="87"/>
    </row>
    <row r="10" spans="1:10" ht="100.5" customHeight="1" x14ac:dyDescent="0.25">
      <c r="A10" s="74" t="s">
        <v>17</v>
      </c>
      <c r="B10" s="75"/>
      <c r="C10" s="76"/>
    </row>
    <row r="11" spans="1:10" ht="15.75" x14ac:dyDescent="0.25">
      <c r="A11" s="85" t="s">
        <v>24</v>
      </c>
      <c r="B11" s="86"/>
      <c r="C11" s="87"/>
    </row>
    <row r="12" spans="1:10" ht="78.75" customHeight="1" x14ac:dyDescent="0.25">
      <c r="A12" s="74" t="s">
        <v>25</v>
      </c>
      <c r="B12" s="75"/>
      <c r="C12" s="76"/>
    </row>
    <row r="13" spans="1:10" ht="15.75" x14ac:dyDescent="0.25">
      <c r="A13" s="85" t="s">
        <v>26</v>
      </c>
      <c r="B13" s="86"/>
      <c r="C13" s="87"/>
    </row>
    <row r="14" spans="1:10" ht="79.5" customHeight="1" x14ac:dyDescent="0.25">
      <c r="A14" s="74" t="s">
        <v>27</v>
      </c>
      <c r="B14" s="75"/>
      <c r="C14" s="76"/>
    </row>
    <row r="15" spans="1:10" ht="15.75" x14ac:dyDescent="0.25">
      <c r="A15" s="85" t="s">
        <v>28</v>
      </c>
      <c r="B15" s="86"/>
      <c r="C15" s="87"/>
    </row>
    <row r="16" spans="1:10" ht="146.25" customHeight="1" x14ac:dyDescent="0.25">
      <c r="A16" s="74" t="s">
        <v>29</v>
      </c>
      <c r="B16" s="75"/>
      <c r="C16" s="76"/>
    </row>
    <row r="17" spans="1:3" ht="15.75" x14ac:dyDescent="0.25">
      <c r="A17" s="85" t="s">
        <v>30</v>
      </c>
      <c r="B17" s="86"/>
      <c r="C17" s="87"/>
    </row>
    <row r="18" spans="1:3" ht="114.75" customHeight="1" x14ac:dyDescent="0.25">
      <c r="A18" s="74" t="s">
        <v>31</v>
      </c>
      <c r="B18" s="75"/>
      <c r="C18" s="76"/>
    </row>
    <row r="19" spans="1:3" ht="15.75" x14ac:dyDescent="0.25">
      <c r="A19" s="85" t="s">
        <v>18</v>
      </c>
      <c r="B19" s="86"/>
      <c r="C19" s="87"/>
    </row>
    <row r="20" spans="1:3" ht="229.5" customHeight="1" x14ac:dyDescent="0.25">
      <c r="A20" s="74" t="s">
        <v>32</v>
      </c>
      <c r="B20" s="75"/>
      <c r="C20" s="76"/>
    </row>
    <row r="21" spans="1:3" ht="15.75" x14ac:dyDescent="0.25">
      <c r="A21" s="85" t="s">
        <v>33</v>
      </c>
      <c r="B21" s="86"/>
      <c r="C21" s="87"/>
    </row>
    <row r="22" spans="1:3" ht="84" customHeight="1" x14ac:dyDescent="0.25">
      <c r="A22" s="74" t="s">
        <v>34</v>
      </c>
      <c r="B22" s="75"/>
      <c r="C22" s="76"/>
    </row>
    <row r="23" spans="1:3" ht="15.75" x14ac:dyDescent="0.25">
      <c r="A23" s="85" t="s">
        <v>35</v>
      </c>
      <c r="B23" s="86"/>
      <c r="C23" s="87"/>
    </row>
    <row r="24" spans="1:3" ht="108" customHeight="1" x14ac:dyDescent="0.25">
      <c r="A24" s="74" t="s">
        <v>36</v>
      </c>
      <c r="B24" s="75"/>
      <c r="C24" s="76"/>
    </row>
    <row r="25" spans="1:3" ht="15.75" x14ac:dyDescent="0.25">
      <c r="A25" s="85" t="s">
        <v>37</v>
      </c>
      <c r="B25" s="86"/>
      <c r="C25" s="87"/>
    </row>
    <row r="26" spans="1:3" ht="65.25" customHeight="1" x14ac:dyDescent="0.25">
      <c r="A26" s="74" t="s">
        <v>38</v>
      </c>
      <c r="B26" s="75"/>
      <c r="C26" s="76"/>
    </row>
    <row r="27" spans="1:3" ht="15.75" x14ac:dyDescent="0.25">
      <c r="A27" s="85" t="s">
        <v>39</v>
      </c>
      <c r="B27" s="86"/>
      <c r="C27" s="87"/>
    </row>
    <row r="28" spans="1:3" ht="49.5" customHeight="1" x14ac:dyDescent="0.25">
      <c r="A28" s="74" t="s">
        <v>40</v>
      </c>
      <c r="B28" s="75"/>
      <c r="C28" s="76"/>
    </row>
    <row r="29" spans="1:3" ht="15.75" x14ac:dyDescent="0.25">
      <c r="A29" s="85" t="s">
        <v>41</v>
      </c>
      <c r="B29" s="86"/>
      <c r="C29" s="87"/>
    </row>
    <row r="30" spans="1:3" ht="30.75" customHeight="1" x14ac:dyDescent="0.25">
      <c r="A30" s="74" t="s">
        <v>19</v>
      </c>
      <c r="B30" s="75"/>
      <c r="C30" s="76"/>
    </row>
    <row r="31" spans="1:3" ht="15.75" x14ac:dyDescent="0.25">
      <c r="A31" s="85" t="s">
        <v>42</v>
      </c>
      <c r="B31" s="86"/>
      <c r="C31" s="87"/>
    </row>
    <row r="32" spans="1:3" ht="66.75" customHeight="1" x14ac:dyDescent="0.25">
      <c r="A32" s="74" t="s">
        <v>43</v>
      </c>
      <c r="B32" s="75"/>
      <c r="C32" s="76"/>
    </row>
    <row r="33" spans="1:3" ht="49.5" customHeight="1" x14ac:dyDescent="0.25">
      <c r="A33" s="40" t="s">
        <v>47</v>
      </c>
      <c r="B33" s="39">
        <f>C33*1281.6*12</f>
        <v>59209.919999999998</v>
      </c>
      <c r="C33" s="39">
        <v>3.85</v>
      </c>
    </row>
    <row r="34" spans="1:3" ht="15.75" x14ac:dyDescent="0.25">
      <c r="A34" s="91" t="s">
        <v>20</v>
      </c>
      <c r="B34" s="92"/>
      <c r="C34" s="93"/>
    </row>
    <row r="35" spans="1:3" ht="81.75" customHeight="1" x14ac:dyDescent="0.25">
      <c r="A35" s="94" t="s">
        <v>21</v>
      </c>
      <c r="B35" s="95"/>
      <c r="C35" s="96"/>
    </row>
    <row r="36" spans="1:3" ht="35.25" customHeight="1" x14ac:dyDescent="0.25">
      <c r="A36" s="74" t="s">
        <v>22</v>
      </c>
      <c r="B36" s="75"/>
      <c r="C36" s="76"/>
    </row>
    <row r="37" spans="1:3" ht="15.75" x14ac:dyDescent="0.25">
      <c r="A37" s="91" t="s">
        <v>23</v>
      </c>
      <c r="B37" s="92"/>
      <c r="C37" s="93"/>
    </row>
    <row r="38" spans="1:3" ht="64.5" customHeight="1" x14ac:dyDescent="0.25">
      <c r="A38" s="94" t="s">
        <v>80</v>
      </c>
      <c r="B38" s="95"/>
      <c r="C38" s="96"/>
    </row>
    <row r="39" spans="1:3" ht="31.5" customHeight="1" x14ac:dyDescent="0.25">
      <c r="A39" s="74" t="s">
        <v>22</v>
      </c>
      <c r="B39" s="75"/>
      <c r="C39" s="76"/>
    </row>
    <row r="40" spans="1:3" ht="15" customHeight="1" x14ac:dyDescent="0.25">
      <c r="A40" s="85" t="s">
        <v>44</v>
      </c>
      <c r="B40" s="86"/>
      <c r="C40" s="87"/>
    </row>
    <row r="41" spans="1:3" ht="147" customHeight="1" x14ac:dyDescent="0.25">
      <c r="A41" s="94" t="s">
        <v>68</v>
      </c>
      <c r="B41" s="95"/>
      <c r="C41" s="96"/>
    </row>
    <row r="42" spans="1:3" ht="36.75" customHeight="1" x14ac:dyDescent="0.25">
      <c r="A42" s="74" t="s">
        <v>48</v>
      </c>
      <c r="B42" s="75"/>
      <c r="C42" s="76"/>
    </row>
    <row r="43" spans="1:3" ht="15.75" x14ac:dyDescent="0.25">
      <c r="A43" s="85" t="s">
        <v>49</v>
      </c>
      <c r="B43" s="86"/>
      <c r="C43" s="87"/>
    </row>
    <row r="44" spans="1:3" ht="46.5" customHeight="1" x14ac:dyDescent="0.25">
      <c r="A44" s="94" t="s">
        <v>50</v>
      </c>
      <c r="B44" s="95"/>
      <c r="C44" s="96"/>
    </row>
    <row r="45" spans="1:3" ht="35.25" customHeight="1" x14ac:dyDescent="0.25">
      <c r="A45" s="74" t="s">
        <v>22</v>
      </c>
      <c r="B45" s="75"/>
      <c r="C45" s="76"/>
    </row>
    <row r="46" spans="1:3" ht="15.75" x14ac:dyDescent="0.25">
      <c r="A46" s="85" t="s">
        <v>78</v>
      </c>
      <c r="B46" s="86"/>
      <c r="C46" s="87"/>
    </row>
    <row r="47" spans="1:3" ht="69" customHeight="1" x14ac:dyDescent="0.25">
      <c r="A47" s="94" t="s">
        <v>51</v>
      </c>
      <c r="B47" s="95"/>
      <c r="C47" s="96"/>
    </row>
    <row r="48" spans="1:3" ht="33" customHeight="1" x14ac:dyDescent="0.25">
      <c r="A48" s="74" t="s">
        <v>52</v>
      </c>
      <c r="B48" s="75"/>
      <c r="C48" s="76"/>
    </row>
    <row r="49" spans="1:3" ht="33" customHeight="1" x14ac:dyDescent="0.25">
      <c r="A49" s="103" t="s">
        <v>81</v>
      </c>
      <c r="B49" s="104"/>
      <c r="C49" s="105"/>
    </row>
    <row r="50" spans="1:3" ht="18.75" customHeight="1" x14ac:dyDescent="0.25">
      <c r="A50" s="100" t="s">
        <v>53</v>
      </c>
      <c r="B50" s="101"/>
      <c r="C50" s="102"/>
    </row>
    <row r="51" spans="1:3" ht="15.75" x14ac:dyDescent="0.25">
      <c r="A51" s="41" t="s">
        <v>54</v>
      </c>
      <c r="B51" s="39">
        <f>C51*1281.6*12</f>
        <v>40908.671999999999</v>
      </c>
      <c r="C51" s="39">
        <v>2.66</v>
      </c>
    </row>
    <row r="52" spans="1:3" ht="20.25" customHeight="1" x14ac:dyDescent="0.25">
      <c r="A52" s="97" t="s">
        <v>82</v>
      </c>
      <c r="B52" s="98"/>
      <c r="C52" s="99"/>
    </row>
    <row r="53" spans="1:3" ht="15.75" customHeight="1" x14ac:dyDescent="0.25">
      <c r="A53" s="68" t="s">
        <v>79</v>
      </c>
      <c r="B53" s="69"/>
      <c r="C53" s="70"/>
    </row>
    <row r="54" spans="1:3" ht="35.25" customHeight="1" x14ac:dyDescent="0.25">
      <c r="A54" s="68" t="s">
        <v>55</v>
      </c>
      <c r="B54" s="69"/>
      <c r="C54" s="70"/>
    </row>
    <row r="55" spans="1:3" ht="15.75" x14ac:dyDescent="0.25">
      <c r="A55" s="68" t="s">
        <v>70</v>
      </c>
      <c r="B55" s="69"/>
      <c r="C55" s="70"/>
    </row>
    <row r="56" spans="1:3" ht="18.75" customHeight="1" x14ac:dyDescent="0.25">
      <c r="A56" s="68" t="s">
        <v>56</v>
      </c>
      <c r="B56" s="69"/>
      <c r="C56" s="70"/>
    </row>
    <row r="57" spans="1:3" ht="31.5" customHeight="1" x14ac:dyDescent="0.25">
      <c r="A57" s="71" t="s">
        <v>57</v>
      </c>
      <c r="B57" s="72"/>
      <c r="C57" s="73"/>
    </row>
    <row r="58" spans="1:3" ht="84" customHeight="1" x14ac:dyDescent="0.25">
      <c r="A58" s="38" t="s">
        <v>58</v>
      </c>
      <c r="B58" s="39">
        <f>C58*1281.6*12</f>
        <v>62747.135999999999</v>
      </c>
      <c r="C58" s="39">
        <v>4.08</v>
      </c>
    </row>
    <row r="59" spans="1:3" ht="15.75" x14ac:dyDescent="0.25">
      <c r="A59" s="85" t="s">
        <v>83</v>
      </c>
      <c r="B59" s="86"/>
      <c r="C59" s="87"/>
    </row>
    <row r="60" spans="1:3" ht="69" customHeight="1" x14ac:dyDescent="0.25">
      <c r="A60" s="68" t="s">
        <v>59</v>
      </c>
      <c r="B60" s="69"/>
      <c r="C60" s="70"/>
    </row>
    <row r="61" spans="1:3" ht="31.5" customHeight="1" x14ac:dyDescent="0.25">
      <c r="A61" s="88" t="s">
        <v>72</v>
      </c>
      <c r="B61" s="89"/>
      <c r="C61" s="90"/>
    </row>
    <row r="62" spans="1:3" ht="15.75" x14ac:dyDescent="0.25">
      <c r="A62" s="91" t="s">
        <v>84</v>
      </c>
      <c r="B62" s="92"/>
      <c r="C62" s="93"/>
    </row>
    <row r="63" spans="1:3" ht="15.75" x14ac:dyDescent="0.25">
      <c r="A63" s="68" t="s">
        <v>60</v>
      </c>
      <c r="B63" s="69"/>
      <c r="C63" s="70"/>
    </row>
    <row r="64" spans="1:3" ht="15.75" customHeight="1" x14ac:dyDescent="0.25">
      <c r="A64" s="68" t="s">
        <v>73</v>
      </c>
      <c r="B64" s="69"/>
      <c r="C64" s="70"/>
    </row>
    <row r="65" spans="1:3" ht="15.75" x14ac:dyDescent="0.25">
      <c r="A65" s="68" t="s">
        <v>71</v>
      </c>
      <c r="B65" s="69"/>
      <c r="C65" s="70"/>
    </row>
    <row r="66" spans="1:3" ht="15.75" x14ac:dyDescent="0.25">
      <c r="A66" s="68" t="s">
        <v>74</v>
      </c>
      <c r="B66" s="69"/>
      <c r="C66" s="70"/>
    </row>
    <row r="67" spans="1:3" ht="15.75" x14ac:dyDescent="0.25">
      <c r="A67" s="71" t="s">
        <v>61</v>
      </c>
      <c r="B67" s="72"/>
      <c r="C67" s="73"/>
    </row>
    <row r="68" spans="1:3" ht="47.25" customHeight="1" x14ac:dyDescent="0.25">
      <c r="A68" s="42" t="s">
        <v>85</v>
      </c>
      <c r="B68" s="43">
        <f>C68*1281.6*12</f>
        <v>35987.327999999994</v>
      </c>
      <c r="C68" s="44">
        <v>2.34</v>
      </c>
    </row>
    <row r="69" spans="1:3" ht="15.75" x14ac:dyDescent="0.25">
      <c r="A69" s="63" t="s">
        <v>62</v>
      </c>
      <c r="B69" s="45"/>
      <c r="C69" s="46"/>
    </row>
    <row r="70" spans="1:3" ht="48" customHeight="1" x14ac:dyDescent="0.25">
      <c r="A70" s="42" t="s">
        <v>86</v>
      </c>
      <c r="B70" s="43">
        <f>C70*1281.6*12</f>
        <v>17993.663999999997</v>
      </c>
      <c r="C70" s="44">
        <v>1.17</v>
      </c>
    </row>
    <row r="71" spans="1:3" ht="20.25" customHeight="1" x14ac:dyDescent="0.25">
      <c r="A71" s="74" t="s">
        <v>76</v>
      </c>
      <c r="B71" s="75"/>
      <c r="C71" s="76"/>
    </row>
    <row r="72" spans="1:3" ht="15.75" x14ac:dyDescent="0.25">
      <c r="A72" s="47" t="s">
        <v>63</v>
      </c>
      <c r="B72" s="59">
        <f>C72*1281.6*12</f>
        <v>257447.80799999996</v>
      </c>
      <c r="C72" s="59">
        <f>C70+C68+C58+C51+C33+C7</f>
        <v>16.739999999999998</v>
      </c>
    </row>
    <row r="73" spans="1:3" ht="15.75" x14ac:dyDescent="0.25">
      <c r="A73" s="48" t="s">
        <v>64</v>
      </c>
      <c r="B73" s="49">
        <f>C73*1281.6*12</f>
        <v>25683.263999999999</v>
      </c>
      <c r="C73" s="49">
        <v>1.67</v>
      </c>
    </row>
    <row r="74" spans="1:3" ht="15.75" x14ac:dyDescent="0.25">
      <c r="A74" s="38" t="s">
        <v>65</v>
      </c>
      <c r="B74" s="50">
        <f>B73+B72</f>
        <v>283131.07199999999</v>
      </c>
      <c r="C74" s="50">
        <f>C73+C72</f>
        <v>18.409999999999997</v>
      </c>
    </row>
  </sheetData>
  <mergeCells count="62"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9:C49"/>
    <mergeCell ref="A43:C43"/>
    <mergeCell ref="A44:C44"/>
    <mergeCell ref="A45:C45"/>
    <mergeCell ref="A46:C46"/>
    <mergeCell ref="A47:C47"/>
    <mergeCell ref="A52:C52"/>
    <mergeCell ref="A53:C53"/>
    <mergeCell ref="A54:C54"/>
    <mergeCell ref="A55:C55"/>
    <mergeCell ref="A50:C50"/>
    <mergeCell ref="B1:C1"/>
    <mergeCell ref="A2:C2"/>
    <mergeCell ref="A3:C3"/>
    <mergeCell ref="A62:C62"/>
    <mergeCell ref="A71:C71"/>
    <mergeCell ref="A63:C63"/>
    <mergeCell ref="A64:C64"/>
    <mergeCell ref="A65:C65"/>
    <mergeCell ref="A66:C66"/>
    <mergeCell ref="A67:C67"/>
    <mergeCell ref="A56:C56"/>
    <mergeCell ref="A57:C57"/>
    <mergeCell ref="A59:C59"/>
    <mergeCell ref="A60:C60"/>
    <mergeCell ref="A61:C61"/>
    <mergeCell ref="A48:C48"/>
  </mergeCells>
  <pageMargins left="0.7" right="0.7" top="0.75" bottom="0.75" header="0.3" footer="0.3"/>
  <pageSetup paperSize="9" scale="61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="75" zoomScaleNormal="75" workbookViewId="0">
      <selection sqref="A1:C3"/>
    </sheetView>
  </sheetViews>
  <sheetFormatPr defaultRowHeight="15" x14ac:dyDescent="0.25"/>
  <cols>
    <col min="1" max="1" width="92.5703125" customWidth="1"/>
    <col min="2" max="2" width="18.5703125" customWidth="1"/>
    <col min="3" max="3" width="19.7109375" customWidth="1"/>
    <col min="4" max="4" width="15.7109375" customWidth="1"/>
    <col min="5" max="5" width="6.28515625" customWidth="1"/>
    <col min="6" max="6" width="4" customWidth="1"/>
    <col min="7" max="7" width="5.140625" customWidth="1"/>
    <col min="8" max="8" width="6.5703125" customWidth="1"/>
    <col min="9" max="9" width="2.85546875" customWidth="1"/>
  </cols>
  <sheetData>
    <row r="1" spans="1:10" ht="18.75" x14ac:dyDescent="0.3">
      <c r="A1" s="32"/>
      <c r="B1" s="82" t="s">
        <v>75</v>
      </c>
      <c r="C1" s="83"/>
    </row>
    <row r="2" spans="1:10" ht="15.75" x14ac:dyDescent="0.3">
      <c r="A2" s="81" t="s">
        <v>87</v>
      </c>
      <c r="B2" s="84"/>
      <c r="C2" s="84"/>
    </row>
    <row r="3" spans="1:10" ht="18.75" x14ac:dyDescent="0.3">
      <c r="A3" s="80" t="s">
        <v>88</v>
      </c>
      <c r="B3" s="81"/>
      <c r="C3" s="81"/>
    </row>
    <row r="4" spans="1:10" ht="21.75" customHeight="1" x14ac:dyDescent="0.3">
      <c r="A4" s="11"/>
      <c r="B4" s="31"/>
      <c r="C4" s="13"/>
    </row>
    <row r="5" spans="1:10" ht="79.5" customHeight="1" x14ac:dyDescent="0.25">
      <c r="A5" s="109" t="s">
        <v>6</v>
      </c>
      <c r="B5" s="110"/>
      <c r="C5" s="110"/>
      <c r="D5" s="33"/>
      <c r="E5" s="7"/>
      <c r="J5" s="12"/>
    </row>
    <row r="6" spans="1:10" ht="63" x14ac:dyDescent="0.25">
      <c r="A6" s="35" t="s">
        <v>67</v>
      </c>
      <c r="B6" s="36" t="s">
        <v>45</v>
      </c>
      <c r="C6" s="37" t="s">
        <v>46</v>
      </c>
      <c r="D6" s="58"/>
    </row>
    <row r="7" spans="1:10" ht="62.25" customHeight="1" x14ac:dyDescent="0.25">
      <c r="A7" s="38" t="s">
        <v>69</v>
      </c>
      <c r="B7" s="39">
        <f>C7*1278*12</f>
        <v>40333.68</v>
      </c>
      <c r="C7" s="39">
        <v>2.63</v>
      </c>
    </row>
    <row r="8" spans="1:10" ht="30.75" customHeight="1" x14ac:dyDescent="0.25">
      <c r="A8" s="106" t="s">
        <v>77</v>
      </c>
      <c r="B8" s="107"/>
      <c r="C8" s="108"/>
    </row>
    <row r="9" spans="1:10" ht="15.75" x14ac:dyDescent="0.25">
      <c r="A9" s="85" t="s">
        <v>16</v>
      </c>
      <c r="B9" s="86"/>
      <c r="C9" s="87"/>
    </row>
    <row r="10" spans="1:10" ht="81" customHeight="1" x14ac:dyDescent="0.25">
      <c r="A10" s="74" t="s">
        <v>17</v>
      </c>
      <c r="B10" s="75"/>
      <c r="C10" s="76"/>
    </row>
    <row r="11" spans="1:10" ht="15.75" x14ac:dyDescent="0.25">
      <c r="A11" s="85" t="s">
        <v>24</v>
      </c>
      <c r="B11" s="86"/>
      <c r="C11" s="87"/>
    </row>
    <row r="12" spans="1:10" ht="81.75" customHeight="1" x14ac:dyDescent="0.25">
      <c r="A12" s="74" t="s">
        <v>25</v>
      </c>
      <c r="B12" s="75"/>
      <c r="C12" s="76"/>
    </row>
    <row r="13" spans="1:10" ht="15.75" x14ac:dyDescent="0.25">
      <c r="A13" s="85" t="s">
        <v>26</v>
      </c>
      <c r="B13" s="86"/>
      <c r="C13" s="87"/>
    </row>
    <row r="14" spans="1:10" ht="64.5" customHeight="1" x14ac:dyDescent="0.25">
      <c r="A14" s="74" t="s">
        <v>27</v>
      </c>
      <c r="B14" s="75"/>
      <c r="C14" s="76"/>
    </row>
    <row r="15" spans="1:10" ht="15.75" x14ac:dyDescent="0.25">
      <c r="A15" s="85" t="s">
        <v>28</v>
      </c>
      <c r="B15" s="86"/>
      <c r="C15" s="87"/>
    </row>
    <row r="16" spans="1:10" ht="145.5" customHeight="1" x14ac:dyDescent="0.25">
      <c r="A16" s="74" t="s">
        <v>29</v>
      </c>
      <c r="B16" s="75"/>
      <c r="C16" s="76"/>
    </row>
    <row r="17" spans="1:3" ht="15.75" x14ac:dyDescent="0.25">
      <c r="A17" s="85" t="s">
        <v>30</v>
      </c>
      <c r="B17" s="86"/>
      <c r="C17" s="87"/>
    </row>
    <row r="18" spans="1:3" ht="118.5" customHeight="1" x14ac:dyDescent="0.25">
      <c r="A18" s="74" t="s">
        <v>31</v>
      </c>
      <c r="B18" s="75"/>
      <c r="C18" s="76"/>
    </row>
    <row r="19" spans="1:3" ht="15.75" x14ac:dyDescent="0.25">
      <c r="A19" s="85" t="s">
        <v>18</v>
      </c>
      <c r="B19" s="86"/>
      <c r="C19" s="87"/>
    </row>
    <row r="20" spans="1:3" ht="226.5" customHeight="1" x14ac:dyDescent="0.25">
      <c r="A20" s="74" t="s">
        <v>32</v>
      </c>
      <c r="B20" s="75"/>
      <c r="C20" s="76"/>
    </row>
    <row r="21" spans="1:3" ht="15.75" x14ac:dyDescent="0.25">
      <c r="A21" s="85" t="s">
        <v>33</v>
      </c>
      <c r="B21" s="86"/>
      <c r="C21" s="87"/>
    </row>
    <row r="22" spans="1:3" ht="66.75" customHeight="1" x14ac:dyDescent="0.25">
      <c r="A22" s="74" t="s">
        <v>34</v>
      </c>
      <c r="B22" s="75"/>
      <c r="C22" s="76"/>
    </row>
    <row r="23" spans="1:3" ht="15.75" x14ac:dyDescent="0.25">
      <c r="A23" s="85" t="s">
        <v>35</v>
      </c>
      <c r="B23" s="86"/>
      <c r="C23" s="87"/>
    </row>
    <row r="24" spans="1:3" ht="123" customHeight="1" x14ac:dyDescent="0.25">
      <c r="A24" s="74" t="s">
        <v>36</v>
      </c>
      <c r="B24" s="75"/>
      <c r="C24" s="76"/>
    </row>
    <row r="25" spans="1:3" ht="15.75" x14ac:dyDescent="0.25">
      <c r="A25" s="85" t="s">
        <v>37</v>
      </c>
      <c r="B25" s="86"/>
      <c r="C25" s="87"/>
    </row>
    <row r="26" spans="1:3" ht="72.75" customHeight="1" x14ac:dyDescent="0.25">
      <c r="A26" s="74" t="s">
        <v>38</v>
      </c>
      <c r="B26" s="75"/>
      <c r="C26" s="76"/>
    </row>
    <row r="27" spans="1:3" ht="15.75" x14ac:dyDescent="0.25">
      <c r="A27" s="85" t="s">
        <v>39</v>
      </c>
      <c r="B27" s="86"/>
      <c r="C27" s="87"/>
    </row>
    <row r="28" spans="1:3" ht="55.5" customHeight="1" x14ac:dyDescent="0.25">
      <c r="A28" s="74" t="s">
        <v>40</v>
      </c>
      <c r="B28" s="75"/>
      <c r="C28" s="76"/>
    </row>
    <row r="29" spans="1:3" ht="15.75" x14ac:dyDescent="0.25">
      <c r="A29" s="85" t="s">
        <v>41</v>
      </c>
      <c r="B29" s="86"/>
      <c r="C29" s="87"/>
    </row>
    <row r="30" spans="1:3" ht="33.75" customHeight="1" x14ac:dyDescent="0.25">
      <c r="A30" s="74" t="s">
        <v>19</v>
      </c>
      <c r="B30" s="75"/>
      <c r="C30" s="76"/>
    </row>
    <row r="31" spans="1:3" ht="15.75" x14ac:dyDescent="0.25">
      <c r="A31" s="85" t="s">
        <v>42</v>
      </c>
      <c r="B31" s="86"/>
      <c r="C31" s="87"/>
    </row>
    <row r="32" spans="1:3" ht="69.75" customHeight="1" x14ac:dyDescent="0.25">
      <c r="A32" s="74" t="s">
        <v>43</v>
      </c>
      <c r="B32" s="75"/>
      <c r="C32" s="76"/>
    </row>
    <row r="33" spans="1:3" ht="51.75" customHeight="1" x14ac:dyDescent="0.25">
      <c r="A33" s="40" t="s">
        <v>47</v>
      </c>
      <c r="B33" s="39">
        <f>C33*1278*12</f>
        <v>62264.159999999989</v>
      </c>
      <c r="C33" s="39">
        <v>4.0599999999999996</v>
      </c>
    </row>
    <row r="34" spans="1:3" ht="15.75" x14ac:dyDescent="0.25">
      <c r="A34" s="91" t="s">
        <v>20</v>
      </c>
      <c r="B34" s="92"/>
      <c r="C34" s="93"/>
    </row>
    <row r="35" spans="1:3" ht="81.75" customHeight="1" x14ac:dyDescent="0.25">
      <c r="A35" s="94" t="s">
        <v>21</v>
      </c>
      <c r="B35" s="95"/>
      <c r="C35" s="96"/>
    </row>
    <row r="36" spans="1:3" ht="35.25" customHeight="1" x14ac:dyDescent="0.25">
      <c r="A36" s="74" t="s">
        <v>22</v>
      </c>
      <c r="B36" s="75"/>
      <c r="C36" s="76"/>
    </row>
    <row r="37" spans="1:3" ht="15.75" x14ac:dyDescent="0.25">
      <c r="A37" s="91" t="s">
        <v>23</v>
      </c>
      <c r="B37" s="92"/>
      <c r="C37" s="93"/>
    </row>
    <row r="38" spans="1:3" ht="70.5" customHeight="1" x14ac:dyDescent="0.25">
      <c r="A38" s="94" t="s">
        <v>80</v>
      </c>
      <c r="B38" s="95"/>
      <c r="C38" s="96"/>
    </row>
    <row r="39" spans="1:3" ht="35.25" customHeight="1" x14ac:dyDescent="0.25">
      <c r="A39" s="74" t="s">
        <v>22</v>
      </c>
      <c r="B39" s="75"/>
      <c r="C39" s="76"/>
    </row>
    <row r="40" spans="1:3" ht="18.75" customHeight="1" x14ac:dyDescent="0.25">
      <c r="A40" s="85" t="s">
        <v>44</v>
      </c>
      <c r="B40" s="86"/>
      <c r="C40" s="87"/>
    </row>
    <row r="41" spans="1:3" ht="146.25" customHeight="1" x14ac:dyDescent="0.25">
      <c r="A41" s="94" t="s">
        <v>68</v>
      </c>
      <c r="B41" s="95"/>
      <c r="C41" s="96"/>
    </row>
    <row r="42" spans="1:3" ht="37.5" customHeight="1" x14ac:dyDescent="0.25">
      <c r="A42" s="74" t="s">
        <v>48</v>
      </c>
      <c r="B42" s="75"/>
      <c r="C42" s="76"/>
    </row>
    <row r="43" spans="1:3" ht="15.75" x14ac:dyDescent="0.25">
      <c r="A43" s="85" t="s">
        <v>49</v>
      </c>
      <c r="B43" s="86"/>
      <c r="C43" s="87"/>
    </row>
    <row r="44" spans="1:3" ht="56.25" customHeight="1" x14ac:dyDescent="0.25">
      <c r="A44" s="94" t="s">
        <v>50</v>
      </c>
      <c r="B44" s="95"/>
      <c r="C44" s="96"/>
    </row>
    <row r="45" spans="1:3" ht="40.5" customHeight="1" x14ac:dyDescent="0.25">
      <c r="A45" s="74" t="s">
        <v>22</v>
      </c>
      <c r="B45" s="75"/>
      <c r="C45" s="76"/>
    </row>
    <row r="46" spans="1:3" ht="15.75" x14ac:dyDescent="0.25">
      <c r="A46" s="85" t="s">
        <v>78</v>
      </c>
      <c r="B46" s="86"/>
      <c r="C46" s="87"/>
    </row>
    <row r="47" spans="1:3" ht="69.75" customHeight="1" x14ac:dyDescent="0.25">
      <c r="A47" s="94" t="s">
        <v>51</v>
      </c>
      <c r="B47" s="95"/>
      <c r="C47" s="96"/>
    </row>
    <row r="48" spans="1:3" ht="39" customHeight="1" x14ac:dyDescent="0.25">
      <c r="A48" s="74" t="s">
        <v>52</v>
      </c>
      <c r="B48" s="75"/>
      <c r="C48" s="76"/>
    </row>
    <row r="49" spans="1:3" ht="39" customHeight="1" x14ac:dyDescent="0.25">
      <c r="A49" s="103" t="s">
        <v>81</v>
      </c>
      <c r="B49" s="104"/>
      <c r="C49" s="105"/>
    </row>
    <row r="50" spans="1:3" ht="24.75" customHeight="1" x14ac:dyDescent="0.25">
      <c r="A50" s="100" t="s">
        <v>53</v>
      </c>
      <c r="B50" s="101"/>
      <c r="C50" s="102"/>
    </row>
    <row r="51" spans="1:3" ht="15.75" x14ac:dyDescent="0.25">
      <c r="A51" s="41" t="s">
        <v>54</v>
      </c>
      <c r="B51" s="39">
        <f>C51*1278*12</f>
        <v>40947.119999999995</v>
      </c>
      <c r="C51" s="39">
        <v>2.67</v>
      </c>
    </row>
    <row r="52" spans="1:3" ht="15.75" customHeight="1" x14ac:dyDescent="0.25">
      <c r="A52" s="97" t="s">
        <v>82</v>
      </c>
      <c r="B52" s="98"/>
      <c r="C52" s="99"/>
    </row>
    <row r="53" spans="1:3" ht="15.75" customHeight="1" x14ac:dyDescent="0.25">
      <c r="A53" s="68" t="s">
        <v>79</v>
      </c>
      <c r="B53" s="69"/>
      <c r="C53" s="70"/>
    </row>
    <row r="54" spans="1:3" ht="33" customHeight="1" x14ac:dyDescent="0.25">
      <c r="A54" s="68" t="s">
        <v>55</v>
      </c>
      <c r="B54" s="69"/>
      <c r="C54" s="70"/>
    </row>
    <row r="55" spans="1:3" ht="15.75" x14ac:dyDescent="0.25">
      <c r="A55" s="68" t="s">
        <v>70</v>
      </c>
      <c r="B55" s="69"/>
      <c r="C55" s="70"/>
    </row>
    <row r="56" spans="1:3" ht="15.75" x14ac:dyDescent="0.25">
      <c r="A56" s="68" t="s">
        <v>56</v>
      </c>
      <c r="B56" s="69"/>
      <c r="C56" s="70"/>
    </row>
    <row r="57" spans="1:3" ht="15.75" customHeight="1" x14ac:dyDescent="0.25">
      <c r="A57" s="71" t="s">
        <v>57</v>
      </c>
      <c r="B57" s="72"/>
      <c r="C57" s="73"/>
    </row>
    <row r="58" spans="1:3" ht="75.75" customHeight="1" x14ac:dyDescent="0.25">
      <c r="A58" s="38" t="s">
        <v>58</v>
      </c>
      <c r="B58" s="39">
        <f>C58*1281.6*12</f>
        <v>53519.615999999995</v>
      </c>
      <c r="C58" s="39">
        <v>3.48</v>
      </c>
    </row>
    <row r="59" spans="1:3" ht="15.75" x14ac:dyDescent="0.25">
      <c r="A59" s="85" t="s">
        <v>83</v>
      </c>
      <c r="B59" s="86"/>
      <c r="C59" s="87"/>
    </row>
    <row r="60" spans="1:3" ht="66.75" customHeight="1" x14ac:dyDescent="0.25">
      <c r="A60" s="68" t="s">
        <v>59</v>
      </c>
      <c r="B60" s="69"/>
      <c r="C60" s="70"/>
    </row>
    <row r="61" spans="1:3" ht="23.25" customHeight="1" x14ac:dyDescent="0.25">
      <c r="A61" s="88" t="s">
        <v>72</v>
      </c>
      <c r="B61" s="89"/>
      <c r="C61" s="90"/>
    </row>
    <row r="62" spans="1:3" ht="15.75" x14ac:dyDescent="0.25">
      <c r="A62" s="91" t="s">
        <v>84</v>
      </c>
      <c r="B62" s="92"/>
      <c r="C62" s="93"/>
    </row>
    <row r="63" spans="1:3" ht="15.75" x14ac:dyDescent="0.25">
      <c r="A63" s="68" t="s">
        <v>60</v>
      </c>
      <c r="B63" s="69"/>
      <c r="C63" s="70"/>
    </row>
    <row r="64" spans="1:3" ht="15.75" x14ac:dyDescent="0.25">
      <c r="A64" s="68" t="s">
        <v>73</v>
      </c>
      <c r="B64" s="69"/>
      <c r="C64" s="70"/>
    </row>
    <row r="65" spans="1:3" ht="15.75" x14ac:dyDescent="0.25">
      <c r="A65" s="68" t="s">
        <v>71</v>
      </c>
      <c r="B65" s="69"/>
      <c r="C65" s="70"/>
    </row>
    <row r="66" spans="1:3" ht="15.75" x14ac:dyDescent="0.25">
      <c r="A66" s="68" t="s">
        <v>74</v>
      </c>
      <c r="B66" s="69"/>
      <c r="C66" s="70"/>
    </row>
    <row r="67" spans="1:3" ht="15.75" x14ac:dyDescent="0.25">
      <c r="A67" s="71" t="s">
        <v>61</v>
      </c>
      <c r="B67" s="72"/>
      <c r="C67" s="73"/>
    </row>
    <row r="68" spans="1:3" ht="38.25" customHeight="1" x14ac:dyDescent="0.25">
      <c r="A68" s="42" t="s">
        <v>85</v>
      </c>
      <c r="B68" s="43">
        <f>C68*1278*12</f>
        <v>39566.880000000005</v>
      </c>
      <c r="C68" s="44">
        <v>2.58</v>
      </c>
    </row>
    <row r="69" spans="1:3" ht="15.75" x14ac:dyDescent="0.25">
      <c r="A69" s="63" t="s">
        <v>62</v>
      </c>
      <c r="B69" s="45"/>
      <c r="C69" s="46"/>
    </row>
    <row r="70" spans="1:3" ht="57.75" customHeight="1" x14ac:dyDescent="0.25">
      <c r="A70" s="42" t="s">
        <v>86</v>
      </c>
      <c r="B70" s="43">
        <f>C70*1278*12</f>
        <v>17943.12</v>
      </c>
      <c r="C70" s="44">
        <v>1.17</v>
      </c>
    </row>
    <row r="71" spans="1:3" ht="15.75" customHeight="1" x14ac:dyDescent="0.25">
      <c r="A71" s="74" t="s">
        <v>76</v>
      </c>
      <c r="B71" s="75"/>
      <c r="C71" s="76"/>
    </row>
    <row r="72" spans="1:3" ht="15.75" x14ac:dyDescent="0.25">
      <c r="A72" s="47" t="s">
        <v>63</v>
      </c>
      <c r="B72" s="59">
        <f>C72*1278*12</f>
        <v>254424.24</v>
      </c>
      <c r="C72" s="59">
        <f>C70+C68+C58+C51+C33+C7</f>
        <v>16.59</v>
      </c>
    </row>
    <row r="73" spans="1:3" ht="15.75" x14ac:dyDescent="0.25">
      <c r="A73" s="48" t="s">
        <v>64</v>
      </c>
      <c r="B73" s="49">
        <f>C73*1278*12</f>
        <v>25457.760000000002</v>
      </c>
      <c r="C73" s="49">
        <v>1.66</v>
      </c>
    </row>
    <row r="74" spans="1:3" ht="15.75" x14ac:dyDescent="0.25">
      <c r="A74" s="38" t="s">
        <v>65</v>
      </c>
      <c r="B74" s="50">
        <f>B73+B72</f>
        <v>279882</v>
      </c>
      <c r="C74" s="50">
        <f>C73+C72</f>
        <v>18.25</v>
      </c>
    </row>
  </sheetData>
  <mergeCells count="62"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53:C53"/>
    <mergeCell ref="A54:C54"/>
    <mergeCell ref="A55:C55"/>
    <mergeCell ref="A56:C56"/>
    <mergeCell ref="A44:C44"/>
    <mergeCell ref="A45:C45"/>
    <mergeCell ref="A46:C46"/>
    <mergeCell ref="A47:C47"/>
    <mergeCell ref="A48:C48"/>
    <mergeCell ref="A50:C50"/>
    <mergeCell ref="A49:C49"/>
    <mergeCell ref="B1:C1"/>
    <mergeCell ref="A2:C2"/>
    <mergeCell ref="A3:C3"/>
    <mergeCell ref="A71:C71"/>
    <mergeCell ref="A5:C5"/>
    <mergeCell ref="A63:C63"/>
    <mergeCell ref="A64:C64"/>
    <mergeCell ref="A65:C65"/>
    <mergeCell ref="A66:C66"/>
    <mergeCell ref="A67:C67"/>
    <mergeCell ref="A57:C57"/>
    <mergeCell ref="A59:C59"/>
    <mergeCell ref="A60:C60"/>
    <mergeCell ref="A61:C61"/>
    <mergeCell ref="A62:C62"/>
    <mergeCell ref="A52:C52"/>
  </mergeCells>
  <pageMargins left="0.7" right="0.7" top="0.75" bottom="0.75" header="0.3" footer="0.3"/>
  <pageSetup paperSize="9" scale="5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113а</vt:lpstr>
      <vt:lpstr>113б</vt:lpstr>
      <vt:lpstr>114</vt:lpstr>
      <vt:lpstr>114а</vt:lpstr>
      <vt:lpstr>114б</vt:lpstr>
      <vt:lpstr>115</vt:lpstr>
      <vt:lpstr>Первоначальная таблица</vt:lpstr>
      <vt:lpstr>115а</vt:lpstr>
      <vt:lpstr>115б</vt:lpstr>
      <vt:lpstr>116</vt:lpstr>
      <vt:lpstr>116а</vt:lpstr>
      <vt:lpstr>116б</vt:lpstr>
      <vt:lpstr>117</vt:lpstr>
      <vt:lpstr>117а</vt:lpstr>
      <vt:lpstr>118</vt:lpstr>
      <vt:lpstr>119</vt:lpstr>
      <vt:lpstr>120</vt:lpstr>
      <vt:lpstr>121</vt:lpstr>
      <vt:lpstr>Лист1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2015-10-30T06:59:05Z</cp:lastPrinted>
  <dcterms:created xsi:type="dcterms:W3CDTF">2013-11-19T09:48:59Z</dcterms:created>
  <dcterms:modified xsi:type="dcterms:W3CDTF">2016-03-03T00:50:03Z</dcterms:modified>
</cp:coreProperties>
</file>